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PROFESIONAL UNIVERSITARIO PROYECTOS\DOCUMENTOS 2026\PLAN DE ACCION AQUATERRA\"/>
    </mc:Choice>
  </mc:AlternateContent>
  <xr:revisionPtr revIDLastSave="0" documentId="13_ncr:1_{AADF8A13-9BE0-480D-9A42-8A5DC57E2E68}" xr6:coauthVersionLast="47" xr6:coauthVersionMax="47" xr10:uidLastSave="{00000000-0000-0000-0000-000000000000}"/>
  <bookViews>
    <workbookView xWindow="-120" yWindow="-120" windowWidth="29040" windowHeight="15720" xr2:uid="{00000000-000D-0000-FFFF-FFFF00000000}"/>
  </bookViews>
  <sheets>
    <sheet name="PLAN DE ACCION " sheetId="15" r:id="rId1"/>
  </sheets>
  <definedNames>
    <definedName name="_xlnm._FilterDatabase" localSheetId="0" hidden="1">'PLAN DE ACCION '!$A$3:$Y$141</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39" i="15" l="1"/>
  <c r="Y113" i="15"/>
  <c r="Y89" i="15"/>
  <c r="Y90" i="15"/>
  <c r="Y88" i="15"/>
  <c r="Y74" i="15"/>
  <c r="Y75" i="15"/>
  <c r="Y76" i="15"/>
  <c r="Y77" i="15"/>
  <c r="Y78" i="15"/>
  <c r="Y79" i="15"/>
  <c r="Y73" i="15"/>
  <c r="Y68" i="15"/>
  <c r="Y69" i="15"/>
  <c r="Y70" i="15"/>
  <c r="Y71" i="15"/>
  <c r="Y67" i="15"/>
  <c r="Y64" i="15"/>
  <c r="Y65" i="15"/>
  <c r="Y66" i="15"/>
  <c r="Y63" i="15"/>
  <c r="Y59" i="15"/>
  <c r="Y60" i="15"/>
  <c r="Y58" i="15"/>
  <c r="Y57" i="15"/>
  <c r="Y54" i="15"/>
  <c r="Y53" i="15"/>
  <c r="Y52" i="15"/>
  <c r="Y49" i="15"/>
  <c r="Y50" i="15"/>
  <c r="Y51" i="15"/>
  <c r="Y48" i="15"/>
  <c r="Y46" i="15"/>
  <c r="Y45" i="15"/>
  <c r="Y43" i="15"/>
  <c r="Y40" i="15"/>
  <c r="Y94" i="15"/>
  <c r="Y95" i="15"/>
  <c r="Y96" i="15"/>
  <c r="Y97" i="15"/>
  <c r="Y93" i="15"/>
  <c r="Y91" i="15"/>
  <c r="Y87" i="15"/>
  <c r="Y86" i="15"/>
  <c r="O96" i="15"/>
  <c r="O47" i="15" l="1"/>
  <c r="O82" i="15" l="1"/>
  <c r="Y80" i="15"/>
  <c r="O45" i="15"/>
  <c r="Y20" i="15" l="1"/>
  <c r="Y19" i="15"/>
  <c r="O11" i="15" l="1"/>
  <c r="O16" i="15"/>
  <c r="O141" i="15" l="1"/>
  <c r="Y140" i="15"/>
  <c r="Y125" i="15" l="1"/>
  <c r="Y124" i="15"/>
  <c r="Y122" i="15"/>
  <c r="Y121" i="15"/>
  <c r="Y117" i="15"/>
  <c r="Y100" i="15" l="1"/>
  <c r="Y42" i="15" l="1"/>
  <c r="O40" i="15"/>
  <c r="Y39" i="15"/>
  <c r="O39" i="15"/>
  <c r="Y38" i="15"/>
  <c r="Y37" i="15"/>
  <c r="Y36" i="15"/>
  <c r="O36" i="15"/>
  <c r="Y35" i="15"/>
  <c r="O35" i="15"/>
  <c r="Y34" i="15"/>
  <c r="K34" i="15"/>
  <c r="O34" i="15" s="1"/>
  <c r="Y33" i="15"/>
  <c r="K33" i="15"/>
  <c r="O33" i="15" s="1"/>
  <c r="Y32" i="15"/>
  <c r="O32" i="15"/>
  <c r="Y31" i="15"/>
  <c r="Y30" i="15"/>
  <c r="O30" i="15"/>
  <c r="Y29" i="15"/>
  <c r="O29" i="15"/>
  <c r="Y28" i="15"/>
  <c r="O28" i="15"/>
  <c r="Y27" i="15"/>
  <c r="Y26" i="15"/>
  <c r="O26" i="15"/>
  <c r="Y25" i="15"/>
  <c r="O25" i="15"/>
  <c r="O24" i="15"/>
  <c r="Y22" i="15"/>
  <c r="O22" i="15"/>
  <c r="O21" i="15"/>
  <c r="O4" i="15" l="1"/>
  <c r="O5" i="15"/>
  <c r="O9" i="15" l="1"/>
  <c r="O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GARCIA</author>
    <author>Sol Mileider Jaramillo Henao</author>
    <author>DANIEL FELIPE PATINO OCHOA</author>
  </authors>
  <commentList>
    <comment ref="U3" authorId="0" shapeId="0" xr:uid="{2A34A758-CD4D-4FFD-860B-7508F828FCFB}">
      <text>
        <r>
          <rPr>
            <b/>
            <sz val="9"/>
            <color indexed="81"/>
            <rFont val="Tahoma"/>
            <family val="2"/>
          </rPr>
          <t>CLAUDIA GARCIA:</t>
        </r>
        <r>
          <rPr>
            <sz val="9"/>
            <color indexed="81"/>
            <rFont val="Tahoma"/>
            <family val="2"/>
          </rPr>
          <t xml:space="preserve">
Cornare-gobernacion-nacion </t>
        </r>
      </text>
    </comment>
    <comment ref="J30" authorId="1" shapeId="0" xr:uid="{2C7EE910-9218-4A51-B3D0-AA07AAF8E47B}">
      <text>
        <r>
          <rPr>
            <b/>
            <sz val="9"/>
            <color indexed="81"/>
            <rFont val="Tahoma"/>
            <family val="2"/>
          </rPr>
          <t>Pilar Restrepo:</t>
        </r>
        <r>
          <rPr>
            <sz val="9"/>
            <color indexed="81"/>
            <rFont val="Tahoma"/>
            <family val="2"/>
          </rPr>
          <t xml:space="preserve">
8 cajas entregadas en 2022
4 entregadas antes de 2022
4 para enterga en 2026</t>
        </r>
      </text>
    </comment>
    <comment ref="J33" authorId="1" shapeId="0" xr:uid="{DCC750F2-F8BC-4625-AE44-163EB00FAFCD}">
      <text>
        <r>
          <rPr>
            <b/>
            <sz val="9"/>
            <color indexed="81"/>
            <rFont val="Tahoma"/>
            <family val="2"/>
          </rPr>
          <t>Galones trimestrales promedio del 2025</t>
        </r>
      </text>
    </comment>
    <comment ref="N34" authorId="1" shapeId="0" xr:uid="{2BB4D597-5095-48FB-A010-DA31C75B0028}">
      <text>
        <r>
          <rPr>
            <b/>
            <sz val="9"/>
            <color indexed="81"/>
            <rFont val="Tahoma"/>
            <family val="2"/>
          </rPr>
          <t>Hay que adicionar para diciembre?</t>
        </r>
      </text>
    </comment>
    <comment ref="P34" authorId="1" shapeId="0" xr:uid="{770EFD6B-7672-4B19-BB85-8C0007EE9261}">
      <text>
        <r>
          <rPr>
            <b/>
            <sz val="9"/>
            <color indexed="81"/>
            <rFont val="Tahoma"/>
            <family val="2"/>
          </rPr>
          <t>Da para 8 meses y una semana
3,352,227 mes</t>
        </r>
      </text>
    </comment>
    <comment ref="C83" authorId="2" shapeId="0" xr:uid="{5D9BAA72-8CB1-498F-B74C-AD41AF8D33EE}">
      <text>
        <r>
          <rPr>
            <b/>
            <sz val="9"/>
            <rFont val="Tahoma"/>
            <family val="2"/>
          </rPr>
          <t>Manteniminto y adecuacion Pta Tto</t>
        </r>
      </text>
    </comment>
    <comment ref="Y137" authorId="0" shapeId="0" xr:uid="{730D8F03-75FC-461D-A1BD-B70865C1E5B3}">
      <text>
        <r>
          <rPr>
            <b/>
            <sz val="9"/>
            <rFont val="Tahoma"/>
            <family val="2"/>
          </rPr>
          <t>CLAUDIA GARCIA:</t>
        </r>
        <r>
          <rPr>
            <sz val="9"/>
            <rFont val="Tahoma"/>
            <family val="2"/>
          </rPr>
          <t xml:space="preserve">
pago  mes comunicadora </t>
        </r>
      </text>
    </comment>
    <comment ref="P141" authorId="0" shapeId="0" xr:uid="{D107E698-2220-47D8-A9A5-EBD3D6E7B401}">
      <text>
        <r>
          <rPr>
            <b/>
            <sz val="9"/>
            <rFont val="Tahoma"/>
            <family val="2"/>
          </rPr>
          <t>CLAUDIA GARCIA:</t>
        </r>
        <r>
          <rPr>
            <sz val="9"/>
            <rFont val="Tahoma"/>
            <family val="2"/>
          </rPr>
          <t xml:space="preserve">
SALARIO SANDY</t>
        </r>
      </text>
    </comment>
  </commentList>
</comments>
</file>

<file path=xl/sharedStrings.xml><?xml version="1.0" encoding="utf-8"?>
<sst xmlns="http://schemas.openxmlformats.org/spreadsheetml/2006/main" count="870" uniqueCount="595">
  <si>
    <t xml:space="preserve">PROGRAMA </t>
  </si>
  <si>
    <t xml:space="preserve">Presupuestado </t>
  </si>
  <si>
    <t xml:space="preserve">1.1 Talento Humano </t>
  </si>
  <si>
    <t>Indicador y/o Meta Programada en el cuatrienio</t>
  </si>
  <si>
    <t>Indicador y/o Meta Programada en la vigencia</t>
  </si>
  <si>
    <t>TRI - 1</t>
  </si>
  <si>
    <t>TRI - 2</t>
  </si>
  <si>
    <t>TRI - 3</t>
  </si>
  <si>
    <t>TRI - 4</t>
  </si>
  <si>
    <t>Anual</t>
  </si>
  <si>
    <t xml:space="preserve">Recursos propios AQUATERRA </t>
  </si>
  <si>
    <t>Evaluaciones médicas realizadas / Evaluaciones médicas requeridas o programadas
Meta:100%</t>
  </si>
  <si>
    <t xml:space="preserve">LINEA ESTRATEGICA </t>
  </si>
  <si>
    <t>Inversion(I) gasto publico social (GPS)</t>
  </si>
  <si>
    <t>Gps</t>
  </si>
  <si>
    <t xml:space="preserve">POLITICA MIPG </t>
  </si>
  <si>
    <t xml:space="preserve">Codigo del proyecto </t>
  </si>
  <si>
    <t xml:space="preserve">Sector asociado </t>
  </si>
  <si>
    <t>Agua potable y saneamiento básico</t>
  </si>
  <si>
    <t>Apoyo a la gestión administrativa</t>
  </si>
  <si>
    <t>Educación</t>
  </si>
  <si>
    <t>Gastos de funcionamiento</t>
  </si>
  <si>
    <t xml:space="preserve">Desarrollar Pruebas de pericia o teórico prácticas para personal con cargo de conductor o quienes a razón de su labor conducen vehiculos de la flota de la ESP.  </t>
  </si>
  <si>
    <t>Implementar el Monitoreo y tratamiento óptimo de plagas en las instalaciones físicas de la entidad.</t>
  </si>
  <si>
    <t>1.1,1,3</t>
  </si>
  <si>
    <t xml:space="preserve">1. Realizar el monitoreo del estado actual de plagas o roedores en las instalaciones de aquaterra.
2. Aplicar los insumos quimicos requeridos segun estudio realizado 
 </t>
  </si>
  <si>
    <t>Controles realizados / Controles programados.
Meta: 100%</t>
  </si>
  <si>
    <t>1.1.1.1</t>
  </si>
  <si>
    <t>1.1.1.2</t>
  </si>
  <si>
    <t>1.1.1.4</t>
  </si>
  <si>
    <t>1.1.1.5</t>
  </si>
  <si>
    <t xml:space="preserve">Proyecto </t>
  </si>
  <si>
    <t>Actividades programadas/ Actividades ejecutadas.
Meta 100%</t>
  </si>
  <si>
    <t>1.1. Gestión Estratégica del Talento Humano</t>
  </si>
  <si>
    <t xml:space="preserve"> 1.1.1. Sistema de gestión de Seguridad y Salud en el Trabajo.</t>
  </si>
  <si>
    <t>Actividades o productos</t>
  </si>
  <si>
    <t xml:space="preserve">Desarrollar examenes medicos ocupacionales a los trabajadores y empleados publicos. </t>
  </si>
  <si>
    <t xml:space="preserve"> 1. Evaluaciones médicas ocupacionales de pre ingreso, de control periódico o por cambio de ocupación, post incapacidad, por reintegro,de egreso.
2. Valoración por medicina laboral
4. Evaluación para certificación de aptitud médica para trabajo en alturas
5. Evaluación para certificación de aptitud médica para trabajo en espacios confinados.
6. Evaluación psicosensométrica para certificación de aptitud médica para conducir
7. Determinación de sustancias psicoactivas (alcohol, cocaína y marihuana).
8. Vacunación y exámenes de laboratorio clínico </t>
  </si>
  <si>
    <t>1. Adquisición de dequipos y/o elementos requeridos con base en la identificación de peligros y el plan de emergencias de la Entidad</t>
  </si>
  <si>
    <t>Equipos o elementos adquiridos / Total de equipos o elementos requeridos.
Meta: 100%</t>
  </si>
  <si>
    <t>Pruebas realizadas / Total de pruebas requeridas
Meta:100%</t>
  </si>
  <si>
    <t>Implementar las medidas de intervención requeridas para el control de los riesgos prioritarios</t>
  </si>
  <si>
    <t>Ejecutar las evaluaciones y valoraciones médicas requeridas 
Meta:100%</t>
  </si>
  <si>
    <t>Adquirir los equipos o elementos requeridos para el desarrollo efectivo de las labores y para el control de las emergencias
Meta: 100%</t>
  </si>
  <si>
    <t>Ejecutar las pruebas teorico practicas para la conducción requeridas
Meta:100%</t>
  </si>
  <si>
    <t>Ejecutar los controles requeridos para el tratamiento optimo de plagas
Meta: 100%</t>
  </si>
  <si>
    <t>1. Diseño e instalación de sistemas de prevención de caídas de alturas con base en la identificación de peligros
2. Adquisición de equipo o elementos requeridos para la prevención de caídas de alturas con base en la identificación de peligros
3. Certificación y/o recertificación de sistemas de prevención de caídas de alturas</t>
  </si>
  <si>
    <t>Realizar la intervención de riesgos prioritarios con base en la identificación de peligros
Meta: 100%</t>
  </si>
  <si>
    <t>1. Realizar pruebas teóricas y prácticas de idoneidad para la conducción a todo el personal con cargo de conductor o aquellos que, por motivos misionales, estén a cargo de la conducción de vehículos de la Entidad.</t>
  </si>
  <si>
    <t>Fortalecimiento de la población recicladora del municpio de Guarne</t>
  </si>
  <si>
    <t>Prestación de servicios de apoyo a la gestión para la disposición final de residuos especiales conforme a la normatividad ambiental vigente.</t>
  </si>
  <si>
    <t xml:space="preserve">Jornadas de recolección volumniosos </t>
  </si>
  <si>
    <t>Suministro de puntos ecológicos de posconsumo como estrategia de fortalecimiento de la gestión ambiental municipal</t>
  </si>
  <si>
    <t>1. Implementar puntos ecologicos para residuos posconsumo</t>
  </si>
  <si>
    <t>Puntos ecológicos instalados</t>
  </si>
  <si>
    <t>Prestación de servicios de apoyo a la gestion de la dirección Ambiental y Aseo en las actividades relacionadas con el plan de gestión integral de residuos sólidos (PGIRS) y las labores implementadas en el componente de aseo</t>
  </si>
  <si>
    <t>Prestacion de servicios de apoyo a la Direccion de Ambiental y Aseo, para las acciones tendientes a hacer seguimiento a las actividades contenidas en el PGIRS vigente,  a traves de estrategias de intervencion y evaluacion de las mismas y otras activiades misionales de la direccion</t>
  </si>
  <si>
    <t>Prestar servicios profesionales y/o de apoyo a la gestión para la ejecución de acciones previstas en el Plan de Gestión Integral de Residuos Sólidos (PGIRS) del municipio.</t>
  </si>
  <si>
    <t>Barrios atendidos / Barrio totales</t>
  </si>
  <si>
    <t>I</t>
  </si>
  <si>
    <t>Suministro de cajas estacionarias destinadas a la operación del servicio público de aseo.</t>
  </si>
  <si>
    <t xml:space="preserve"> Disposicion final de residuos solidos</t>
  </si>
  <si>
    <t>Gastos de operación</t>
  </si>
  <si>
    <t>Mantenimiento preventivo y correctivo del parque automotor y demás equipos de propiedad de la ESP Aquaterra</t>
  </si>
  <si>
    <t>Suministro de combustibles (ACPM y gasolina), urea automotriz, filtros, lubricantes y aceites necesarios para garantizar el óptimo funcionamiento del parque automotor, equipos y herramientas utilizados en la prestación de los servicios públicos en el municipio de Guarne por parte de la Empresa de Servicios Públicos E.S.P</t>
  </si>
  <si>
    <t>Prestación de Servicios de apoyo a la gestión para el monitoreo satelital del parque automotor y demás equipos propiedad de la Empresa de Servicios Públicos de Guarne “Aquaterra E.S.P”</t>
  </si>
  <si>
    <t>Suministro de bolsas plásticas biodegradables,  escobas y cepillo carretero para las diferentes actividades misionales del área de aseo de AQUATERRA E.S.P GUARNE, para la vigencia 2026</t>
  </si>
  <si>
    <t>Corte de césped y poda de árboles en las áreas públicas ubicadas en la zona urbana del municipio de Guarne de acuerdo a lo establecido en el plan de gestión integral de residuos sólidos (PGIRS)</t>
  </si>
  <si>
    <t>Mejoramiento y adecuación de infraestructura operativa del servicio de aseo</t>
  </si>
  <si>
    <t>% avance construcción zona parqueo</t>
  </si>
  <si>
    <t>ADECUACIÓN DE LA ESTACIÓN DE ALMACENAMIENTO TEMPORAL DE RESIDUOS SOLIDOS Y OBRAS COMPLEMENTARIAS PARA LA CORRECTA OPERACIÓN DEL SISTEMA DE ASEO EN EL MUNICIPIO DE GUARNE ANTIOQUIA</t>
  </si>
  <si>
    <t>% avance adecuación centro de acopio</t>
  </si>
  <si>
    <t>Gestión de contingencias operativas</t>
  </si>
  <si>
    <t>Sitio alterno</t>
  </si>
  <si>
    <t>Servicio de Alquiler de vehículos de recolección, para transporte y disposición final de residuos sólidos, por viaje en vehículo recolector doble troque.</t>
  </si>
  <si>
    <t>prestación de servicios técnicos especializados para la tecnificación y mejora del proceso de transformación de residuos orgánicos en la planta de tratamiento municipal, orientado a optimizar la eficiencia, calidad y control del proceso de compostaje. OBRA???</t>
  </si>
  <si>
    <t>2.1 Planeación institucional</t>
  </si>
  <si>
    <r>
      <rPr>
        <b/>
        <sz val="9"/>
        <color theme="1"/>
        <rFont val="Arial"/>
        <family val="2"/>
      </rPr>
      <t>1</t>
    </r>
    <r>
      <rPr>
        <sz val="9"/>
        <color theme="1"/>
        <rFont val="Arial"/>
        <family val="2"/>
      </rPr>
      <t>. Ejecución del mantenimiento preventivo y correctivo de los vehículos compactadores, recolectores y equipos del la ESP</t>
    </r>
    <r>
      <rPr>
        <b/>
        <sz val="9"/>
        <color theme="1"/>
        <rFont val="Arial"/>
        <family val="2"/>
      </rPr>
      <t xml:space="preserve">
</t>
    </r>
  </si>
  <si>
    <r>
      <rPr>
        <b/>
        <sz val="9"/>
        <color theme="1"/>
        <rFont val="Arial"/>
        <family val="2"/>
      </rPr>
      <t>3</t>
    </r>
    <r>
      <rPr>
        <sz val="9"/>
        <color theme="1"/>
        <rFont val="Arial"/>
        <family val="2"/>
      </rPr>
      <t xml:space="preserve">. Lavado de los vehículos del parque automotor del servicio de aseo.
</t>
    </r>
  </si>
  <si>
    <r>
      <rPr>
        <b/>
        <sz val="9"/>
        <color theme="1"/>
        <rFont val="Arial"/>
        <family val="2"/>
      </rPr>
      <t>4.</t>
    </r>
    <r>
      <rPr>
        <sz val="9"/>
        <color theme="1"/>
        <rFont val="Arial"/>
        <family val="2"/>
      </rPr>
      <t xml:space="preserve"> Implementación y seguimiento del sistema satelital de rastreo (GPS) para los vehículos y equipos la ESP</t>
    </r>
  </si>
  <si>
    <r>
      <rPr>
        <b/>
        <sz val="9"/>
        <color theme="1"/>
        <rFont val="Arial"/>
        <family val="2"/>
      </rPr>
      <t>1</t>
    </r>
    <r>
      <rPr>
        <sz val="9"/>
        <color theme="1"/>
        <rFont val="Arial"/>
        <family val="2"/>
      </rPr>
      <t>. Ejecución de limpieza y mantenimiento de áreas verdes</t>
    </r>
  </si>
  <si>
    <r>
      <rPr>
        <b/>
        <sz val="9"/>
        <color theme="1"/>
        <rFont val="Arial"/>
        <family val="2"/>
      </rPr>
      <t>2.</t>
    </r>
    <r>
      <rPr>
        <sz val="9"/>
        <color theme="1"/>
        <rFont val="Arial"/>
        <family val="2"/>
      </rPr>
      <t>Modernización y ampliación del centro de acopio temporal</t>
    </r>
  </si>
  <si>
    <r>
      <rPr>
        <b/>
        <sz val="9"/>
        <color theme="1"/>
        <rFont val="Arial"/>
        <family val="2"/>
      </rPr>
      <t>1.</t>
    </r>
    <r>
      <rPr>
        <sz val="9"/>
        <color theme="1"/>
        <rFont val="Arial"/>
        <family val="2"/>
      </rPr>
      <t xml:space="preserve"> Alquiler de vehículo</t>
    </r>
  </si>
  <si>
    <t xml:space="preserve">1.2.1 Dotacion </t>
  </si>
  <si>
    <t>1.2.1.1</t>
  </si>
  <si>
    <t>Uniformes de los trabajadores oficiales de las areas, operativas y administrativa de Aquaterra ESP Guarne</t>
  </si>
  <si>
    <t>Fortalecimiento Institucional</t>
  </si>
  <si>
    <t xml:space="preserve">1. Suministro de uniformes de los trabajadores oficialesde las areas, operativas y administrativa de AQUATERRA ESP GUARNE.
2. Suministro de camisas, camisetas y/o camibusos institucionales para funcionarios y  de Aquaterra ESP. 
</t>
  </si>
  <si>
    <t>Entrega de 3 dotaciones anuales en la misma vigencia 
 Meta 12</t>
  </si>
  <si>
    <t>Cantidad de dotacion programada en la vigencia/ cantidad entregada en la vigencia 
meta 3</t>
  </si>
  <si>
    <t>Chaquetas institucionales para los funcionarios públicos adscritos a la planta de cargos de Aquaterra Esp Guarne, vigencia 2026.</t>
  </si>
  <si>
    <t>Suministro de chaquetas institucionales para los funcioanrios píblicos adscritos a la Planta de cargos de Aquaterra ESP</t>
  </si>
  <si>
    <t>Una entrega</t>
  </si>
  <si>
    <t>Cantidad programada en la viegencia / cantidad entregada en al vigencia
Meta 1</t>
  </si>
  <si>
    <t>Propiciar condiciones para el mejoramiento de la calidad de vida de los funcionarios, generando espacios de esparcimiento, conocimiento e integración familiar a través de programas que fomenten el desarrollo integral de las personas, orientado al mejoramiento el clima organizacional</t>
  </si>
  <si>
    <t>1. Propiciar condiciones para el mejoramiento de la calidad de vida de los funcionarios, dando cumplimiento a las actividades establecidas en el marco del plan de capacitacion y bienestar social e incentivos para los funcionarios publicos adscritos a la planta de cargos de Aquaterra ESP Guarne, vigencia 2026.
2. Generar  espacios de esparcimiento, conocimiento e integración familiar a través de programas que fomenten el desarrollo integral de las personas.
3. Implementar estrategias para mejorar el clima organizacional</t>
  </si>
  <si>
    <t>Actividades ejecutadas/ Actividades programadas.
 Meta: 36</t>
  </si>
  <si>
    <t>Actividades ejecutadas / Actividades programadas.
 Meta: 9</t>
  </si>
  <si>
    <t>Planes de mejora y socializacion de resultados del diagnóstico de riesgo psicosocial para funcionarios de Aquaterra E.S.P, como base de un programa encaminado a la prevención e intervención del riesgo psicosocial según lo establecido en la Resolución 2646 de 2008</t>
  </si>
  <si>
    <t>1. Diseñar y desarrollar un plan de intervención para el abordaje de los dominios y dimensiones identificadas en riesgo.
2. Ejecutar programa de intervención orientado a la prevención, con el fin de evitar que se incremente el nivel de riesgo al cual se encuentra expuesta la población.</t>
  </si>
  <si>
    <t>Actividades ejecutadas/ Actividades programadas.
 Meta: 2</t>
  </si>
  <si>
    <t>Actividades ejecutadas/ Actividades programadas.
 Meta: 0,5</t>
  </si>
  <si>
    <t xml:space="preserve">1. Presentar informe trimestral sobre la cantidad de eventos ejecutados y el impacto social y ambiental generado </t>
  </si>
  <si>
    <t xml:space="preserve">cantidad de eventos o capacitaciones ejecutados / cantidad proyectada </t>
  </si>
  <si>
    <t xml:space="preserve">Apoyo a la Gestión como auxiliar  diferentes áreas administrativas en cumplimiento del objeto misional de la entidad </t>
  </si>
  <si>
    <t>1. Apoyar las áreas de Talento Humano, Seguridad y Salud en el Trabajo y Dirección Ambiental, con el propósito de promover el bienensat social y humano de los funcionarios para dar cumplimento al objeto misisonal de la Empresa.
2. Realizar actividades encaminadas a la prevención de conflictos individuales y colectivos.
3. Capacitación, evaluación y coordinación a diferentes grupos que contribuyan al cambio social e individual de cada funcionario, tanto en el rol laboral como familiar.</t>
  </si>
  <si>
    <t>Actividades realizadas en cumplimiento del objeto misional
(100%)</t>
  </si>
  <si>
    <t>Adecuación y reparación de estructuras metálicas y demás elementps que componen la planta de tratamiento de agua potable, aguas residuales, residuos organicos y el área administrativa de la empresa AQUATERRA ESP</t>
  </si>
  <si>
    <t>Numero de mejoras y mantenimientos preventivos y correctivo a la infraestructura y equipos de la planta de compostaje.</t>
  </si>
  <si>
    <t xml:space="preserve">Reunión conciliación </t>
  </si>
  <si>
    <t>Realizar campañas educativas dirigidas a los cinco (5) sectores del área urbana del municipio de Guarne y a dos (2) unidades de planificación rural (UPR), fortaleciendo la correcta separación de residuos en la fuente como son los orgánicos, inorgánicos y posconsumo, así mismo continuar reforzando la política de plástico de un solo uso en el área urbana y rural del municipio de Guarne</t>
  </si>
  <si>
    <t>2. Fortalecimiento separación en la fuente</t>
  </si>
  <si>
    <t>Procesos de fortalecimiento o formalización realizados</t>
  </si>
  <si>
    <t>3. Analisis de metas de aprovechamiento</t>
  </si>
  <si>
    <t xml:space="preserve">% de  residuos aprovechables inorgnánicos recuperados
Inorgánicos aprovechados / total de residuos inorgánicos generados 
</t>
  </si>
  <si>
    <t>% puntos críticos priorizados intervenidos integralmente
Puntos críticos priorizados intervenidos / Total de puntos críticos priorizados</t>
  </si>
  <si>
    <t>Programas de educación y corresponsabilidad ciudadana
"SeparArte"</t>
  </si>
  <si>
    <t>Porcentaje de grupos de valor priorizados intervenidos con la campaña SEPÁRATE
Instituciones educativas; conjuntos residenciales; comerciantes y pequeños generadores; grandes generadores; juntas de acción comunal y organizaciones comunitarias (7).</t>
  </si>
  <si>
    <t>Número de cajas estacionarias entregadas</t>
  </si>
  <si>
    <t xml:space="preserve">% de toneladas dispuestas
Cantidad de toneladas dispuestas/ generadas </t>
  </si>
  <si>
    <t>Galones de combustibles suministrados</t>
  </si>
  <si>
    <t>Cantidad lavadas realizadas</t>
  </si>
  <si>
    <t>Porcentaje de cobertura raestreo satelital
Cantidad de vehiculos y equipos con GPS/ cantidad total vehiculos y equipos de la ESP</t>
  </si>
  <si>
    <t>Cantidad de insumos adquiridos</t>
  </si>
  <si>
    <t>2. Implementación tecnológica</t>
  </si>
  <si>
    <t>% vehículos con renovación tecnológica (aforo digital)
Numero vehiculos con renovación / Total vehiculos</t>
  </si>
  <si>
    <t>% areas intervenida con Corte cédped y poda
Area cubierta/area programada</t>
  </si>
  <si>
    <t>% Rutas atendidas
Número de rutas atendidas durante la contingencia/Número de rutas programadas</t>
  </si>
  <si>
    <r>
      <rPr>
        <b/>
        <sz val="9"/>
        <color theme="1"/>
        <rFont val="Arial"/>
        <family val="2"/>
      </rPr>
      <t xml:space="preserve">1. </t>
    </r>
    <r>
      <rPr>
        <sz val="9"/>
        <color theme="1"/>
        <rFont val="Arial"/>
        <family val="2"/>
      </rPr>
      <t xml:space="preserve">Realizar mantenimiento preventivo y correctivo de la infraestructura y equipos de la planta de compostaje.
</t>
    </r>
    <r>
      <rPr>
        <b/>
        <sz val="9"/>
        <color theme="1"/>
        <rFont val="Arial"/>
        <family val="2"/>
      </rPr>
      <t xml:space="preserve">2. </t>
    </r>
    <r>
      <rPr>
        <sz val="9"/>
        <color theme="1"/>
        <rFont val="Arial"/>
        <family val="2"/>
      </rPr>
      <t xml:space="preserve">Registrar de manera mensual de toneladas de residuos orgánicos aprovechados.
</t>
    </r>
  </si>
  <si>
    <r>
      <t xml:space="preserve">
</t>
    </r>
    <r>
      <rPr>
        <b/>
        <sz val="9"/>
        <color theme="1"/>
        <rFont val="Arial"/>
        <family val="2"/>
      </rPr>
      <t>1.</t>
    </r>
    <r>
      <rPr>
        <sz val="9"/>
        <color theme="1"/>
        <rFont val="Arial"/>
        <family val="2"/>
      </rPr>
      <t xml:space="preserve"> Programar y realizar rutas selectivas para la recolección de residuos voluminosos</t>
    </r>
  </si>
  <si>
    <r>
      <rPr>
        <b/>
        <sz val="9"/>
        <color theme="1"/>
        <rFont val="Arial"/>
        <family val="2"/>
      </rPr>
      <t xml:space="preserve">1. </t>
    </r>
    <r>
      <rPr>
        <sz val="9"/>
        <color theme="1"/>
        <rFont val="Arial"/>
        <family val="2"/>
      </rPr>
      <t>Intervención integral de puntos críticos priorizados</t>
    </r>
  </si>
  <si>
    <r>
      <rPr>
        <b/>
        <sz val="9"/>
        <color theme="1"/>
        <rFont val="Arial"/>
        <family val="2"/>
      </rPr>
      <t>1.</t>
    </r>
    <r>
      <rPr>
        <sz val="9"/>
        <color theme="1"/>
        <rFont val="Arial"/>
        <family val="2"/>
      </rPr>
      <t xml:space="preserve"> Identificación, clasificación, monitoreo y control de barrios con inadecuada presentación de residuos </t>
    </r>
  </si>
  <si>
    <r>
      <t xml:space="preserve">
1</t>
    </r>
    <r>
      <rPr>
        <b/>
        <sz val="9"/>
        <color theme="1"/>
        <rFont val="Arial"/>
        <family val="2"/>
      </rPr>
      <t>.</t>
    </r>
    <r>
      <rPr>
        <sz val="9"/>
        <color theme="1"/>
        <rFont val="Arial"/>
        <family val="2"/>
      </rPr>
      <t xml:space="preserve">Implementación de jornadas de la campañaSeparArte en grupos de focalizados Instituciones educativas; conjuntos residenciales; comerciantes y pequeños generadores; grandes generadores; juntas de acción comunal y organizaciones comunitarias (7).
</t>
    </r>
  </si>
  <si>
    <r>
      <t xml:space="preserve">
</t>
    </r>
    <r>
      <rPr>
        <b/>
        <sz val="9"/>
        <color theme="1"/>
        <rFont val="Arial"/>
        <family val="2"/>
      </rPr>
      <t xml:space="preserve">1 </t>
    </r>
    <r>
      <rPr>
        <sz val="9"/>
        <color theme="1"/>
        <rFont val="Arial"/>
        <family val="2"/>
      </rPr>
      <t xml:space="preserve">Adquisión, entrega y puesta en funcionamiento de cajas estacionarias
</t>
    </r>
  </si>
  <si>
    <r>
      <rPr>
        <b/>
        <sz val="9"/>
        <color theme="1"/>
        <rFont val="Arial"/>
        <family val="2"/>
      </rPr>
      <t>1.</t>
    </r>
    <r>
      <rPr>
        <sz val="9"/>
        <color theme="1"/>
        <rFont val="Arial"/>
        <family val="2"/>
      </rPr>
      <t xml:space="preserve"> Realizar conciliación de cuentas con la asociación de recicladores
</t>
    </r>
  </si>
  <si>
    <r>
      <rPr>
        <b/>
        <sz val="9"/>
        <color theme="1"/>
        <rFont val="Arial"/>
        <family val="2"/>
      </rPr>
      <t>1.</t>
    </r>
    <r>
      <rPr>
        <sz val="9"/>
        <color theme="1"/>
        <rFont val="Arial"/>
        <family val="2"/>
      </rPr>
      <t xml:space="preserve"> Analizar el comportamiento de generacion de residuos según la produccion percapita establecida en el PGIRS</t>
    </r>
  </si>
  <si>
    <r>
      <rPr>
        <b/>
        <sz val="9"/>
        <color theme="1"/>
        <rFont val="Arial"/>
        <family val="2"/>
      </rPr>
      <t>2.</t>
    </r>
    <r>
      <rPr>
        <sz val="9"/>
        <color theme="1"/>
        <rFont val="Arial"/>
        <family val="2"/>
      </rPr>
      <t xml:space="preserve"> Suministro de insumos necesarios para la operación del parque automotor de la ESP  (combustibles)</t>
    </r>
  </si>
  <si>
    <r>
      <rPr>
        <b/>
        <sz val="9"/>
        <color theme="1"/>
        <rFont val="Arial"/>
        <family val="2"/>
      </rPr>
      <t>1.</t>
    </r>
    <r>
      <rPr>
        <sz val="9"/>
        <color theme="1"/>
        <rFont val="Arial"/>
        <family val="2"/>
      </rPr>
      <t xml:space="preserve">Adquisición y suministro de insumos
</t>
    </r>
  </si>
  <si>
    <r>
      <rPr>
        <b/>
        <sz val="9"/>
        <color theme="1"/>
        <rFont val="Arial"/>
        <family val="2"/>
      </rPr>
      <t xml:space="preserve">1. </t>
    </r>
    <r>
      <rPr>
        <sz val="9"/>
        <color theme="1"/>
        <rFont val="Arial"/>
        <family val="2"/>
      </rPr>
      <t>Construcción de zona de parqueo</t>
    </r>
  </si>
  <si>
    <r>
      <rPr>
        <b/>
        <sz val="9"/>
        <color theme="1"/>
        <rFont val="Arial"/>
        <family val="2"/>
      </rPr>
      <t>1.</t>
    </r>
    <r>
      <rPr>
        <sz val="9"/>
        <color theme="1"/>
        <rFont val="Arial"/>
        <family val="2"/>
      </rPr>
      <t xml:space="preserve">Gestión de sitios alternos de disposición
</t>
    </r>
  </si>
  <si>
    <t xml:space="preserve">
“Adquisición de equipos y/o elementos para el desarrollo seguro de labores y para la atención de Emergencias</t>
  </si>
  <si>
    <t xml:space="preserve">1.,1 Gestión Estratégica del Talento Humano, </t>
  </si>
  <si>
    <t xml:space="preserve">Implementacion de las actividades de la politica de integridad </t>
  </si>
  <si>
    <t>3,0 Planeación institucional</t>
  </si>
  <si>
    <t xml:space="preserve">Implementación del Reglamento Interno de Cartera en sus etapas pre-jurídica, persuasiva </t>
  </si>
  <si>
    <t xml:space="preserve">1. Cantidad de usuarios morosos con tres cuentas 
2. Cantidad de usuarios en proceso persuasivo
3. Informe consolidado trimestral de las acciones y logros presentados  </t>
  </si>
  <si>
    <t xml:space="preserve">Suscriptores morosos=
(# de suscriptores AA morosos con pagos al dia/total de suscriptores AA morosos)x100
(40%) </t>
  </si>
  <si>
    <t xml:space="preserve">Paleria y litografia </t>
  </si>
  <si>
    <t xml:space="preserve">1. Informe trimestral de la cantidad de facturas emitidas y los costos asociados a la misma. 
2. Presentar informe a gerencia cada trimestre de la cantidad de vallas suministradas por area de servicio. </t>
  </si>
  <si>
    <t xml:space="preserve">12 emisiones
50 vallas </t>
  </si>
  <si>
    <t>Promover el pago electrónico (PSE) de la factura de servicios públicos domiciliarios.</t>
  </si>
  <si>
    <t>1. Informe trimestral de la cantidad de usuarios que pagan por PSE
2. Diseño e implementacion de campañas para insentivar el uso PSE</t>
  </si>
  <si>
    <t>32% pagos recibidos vía PSE</t>
  </si>
  <si>
    <t>12% pagos recibidos vía PSE</t>
  </si>
  <si>
    <t>Envío de facturas de servicios públicos domiciliarios a los suscriptores vía correo electrónico, mediante la implementación de procesos web (automátización).</t>
  </si>
  <si>
    <t xml:space="preserve">1. Cantidad de usuarios inscritos en factura WEB.
2. Diseño de campañas para insentivar el uso de factura web.
3. Analisis y evaluacion de los resultados anuales </t>
  </si>
  <si>
    <t>32% facturas enviadas via web</t>
  </si>
  <si>
    <t>12% facturas enviadas via web</t>
  </si>
  <si>
    <t>Implementar el cobro conjunto del servicio de alcantarillado en usuarios con acueductos semi rurales</t>
  </si>
  <si>
    <t>1. Identificar usuarios rurales conectados a las redes de alcantarillado.</t>
  </si>
  <si>
    <t>Identificación de suscriptores rurales conectados a la red de alcantarillado=
(# de suscriptores conectados/ total suscriptores rurales)x100 (32%)</t>
  </si>
  <si>
    <t>Suscriptores rurales con pagos al dia en alcantarillado=
(# de suscriptores de alcantarillado al dia/ # de suscriptores conectados al alcantarillado (12%)</t>
  </si>
  <si>
    <t xml:space="preserve">12 emisiones de facturas 
50 lonas para vallas </t>
  </si>
  <si>
    <t xml:space="preserve">Reposicion y expansion redes acueducto según plan maestro </t>
  </si>
  <si>
    <t xml:space="preserve">1. Mejoramiento y adecuacion del sistema de tratamiento rural </t>
  </si>
  <si>
    <t xml:space="preserve">2. Sistemas individuales de tratamiento rural </t>
  </si>
  <si>
    <t xml:space="preserve">1. Cantidad de sistemas a instalar 
2. Sistemas instaladados y funcionales
3. Cantidad de poblacion veneficiada y capacitada
4. Compromisos mantenimiento del sistema de tratamiento rural. </t>
  </si>
  <si>
    <t>Numero de sistemas instalados y funcionales.
Meta: 400</t>
  </si>
  <si>
    <t>Numero de sistemas instalados y funcionales.
Meta: 100</t>
  </si>
  <si>
    <t>2. Mantenimiento Canaletas</t>
  </si>
  <si>
    <t>3. Mantenimiento  Sedimentadores</t>
  </si>
  <si>
    <t>1. Campaña de uso y ahorro eficiente del agua</t>
  </si>
  <si>
    <t>2. Capacitacion de personal</t>
  </si>
  <si>
    <t>3. Reduccion de perdidas del sistema</t>
  </si>
  <si>
    <t xml:space="preserve">Proteccion y conservacion de la microcuenca La Brizuela </t>
  </si>
  <si>
    <t xml:space="preserve">2. Mantenimiento redes alumbrado publico en el area urbana y rural del municipio de Guarne </t>
  </si>
  <si>
    <t xml:space="preserve">1. Cantidad de luminarias o reflectores instalados </t>
  </si>
  <si>
    <t>la optimización del interceptor principal margen izquierda de la
quebrada la mosca - fase ii - del municipio de guarne antioquia</t>
  </si>
  <si>
    <r>
      <t>Restablecimiento y optimización de la</t>
    </r>
    <r>
      <rPr>
        <b/>
        <sz val="9"/>
        <color theme="1"/>
        <rFont val="Arial"/>
        <family val="2"/>
      </rPr>
      <t xml:space="preserve"> interconexión con sistemas de acueductos locales</t>
    </r>
    <r>
      <rPr>
        <sz val="9"/>
        <color theme="1"/>
        <rFont val="Arial"/>
        <family val="2"/>
      </rPr>
      <t>/veredales</t>
    </r>
  </si>
  <si>
    <t>Plan Integral de Consultoría para el Fortalecimiento de la Oferta y Optimización de la Infraestructura de Tratamiento del Acueducto Urbano</t>
  </si>
  <si>
    <t>Puesta en marcha del sistema de almacenamiento y distribicion  Tanque la Mulona 3000 M3</t>
  </si>
  <si>
    <t>1. Ampliación y/o construcción de la planta de tratamiento de aguas residuales (según alternativas propuestas diseños PTAR)</t>
  </si>
  <si>
    <t xml:space="preserve">mejoramiento y mantenimiento de pozos sépticos y sus obras complementarias en las instituciones educativas del municipio de guarne </t>
  </si>
  <si>
    <t>Elaborar los estudios y diseños del sistema de tratamiento de aguas residuales en la zona urbana del municipio de guarne.</t>
  </si>
  <si>
    <t xml:space="preserve"> Mantenimiento preventivo y correctivo de las bombas y el tablero eléctrico de control para el correcto funcionamiento de la Estación de Bombeo de Aguas Residuales (PTAR) y de las bombas de la Planta de Tratamiento de Agua Potable (PTAP) de la Empresa de Servicios Públicos AQUATERRA E.S.P Guarne </t>
  </si>
  <si>
    <t>Construcción de acceso y Fosa para Disposición de Lodos de Lechos de Secado en la PTAR</t>
  </si>
  <si>
    <t xml:space="preserve">4. Caracterizacion aguas residuales urnana y rural </t>
  </si>
  <si>
    <t xml:space="preserve">Expansión y Reposición  de las redes de acueducto y alcantarillado de la   Cr. 48 y la calle 53 del municipio de guarne Antioquia </t>
  </si>
  <si>
    <t>Manejo de vertimientos según el resultado de PSMV</t>
  </si>
  <si>
    <t>Mantenimiento y limpieza del sistema de  las redes de alcantarillado sanitario y pluvial</t>
  </si>
  <si>
    <t>Suministro de quimicos y equipos para el tratamiento del agua potable</t>
  </si>
  <si>
    <t xml:space="preserve">Adecuación y reparación de estructuras metálicas y demás elementos que componen la planta de tratamiento de agua potable, aguas residuales, residuos orgánicos y el área administrativa de la empresa AQUATERRA E.S.P GUARNE </t>
  </si>
  <si>
    <t xml:space="preserve">Seguimiento plan quinquenal </t>
  </si>
  <si>
    <t xml:space="preserve"> Análisis microbiológico y fisicoquímico de la fuente de abastecimiento de agua y del servicio público domiciliario de agua potable suministrada a la población del casco urbano del municipio de Guarne, Antioquia </t>
  </si>
  <si>
    <t xml:space="preserve">limpieza fuentes hidricas </t>
  </si>
  <si>
    <t xml:space="preserve">Porcentaje de recuperación de cartera =
(Cartera AA recuperada/total de cartera AA)x100
(12%) </t>
  </si>
  <si>
    <t>Cumplir con los lienamientos dados por el comité de sostenibilidad contable</t>
  </si>
  <si>
    <t>1. Actualizar inventarios y entregar informe de cumplimiento</t>
  </si>
  <si>
    <t xml:space="preserve">100% inverntario fisico actualizado </t>
  </si>
  <si>
    <t xml:space="preserve">Renovar el programa de seguros de la empresa </t>
  </si>
  <si>
    <t xml:space="preserve">1. Presentar a la gerencia de manera trimestral los bienes inmubles asegurados. </t>
  </si>
  <si>
    <t>cantidad de bienes existentes/cantidad de bienes asegurados</t>
  </si>
  <si>
    <t xml:space="preserve">Suministro de insumos necesarios para el funcionamiento del area administrativo y sistemas de tratamiento de agua potable y residual. </t>
  </si>
  <si>
    <t>1. Presentar informe trimestral de los insumos entregados, donde se logre evidenciar el gasto por producto.</t>
  </si>
  <si>
    <t>cantidad de insumos entregados/proyectados 100%</t>
  </si>
  <si>
    <t xml:space="preserve">Soporte y asesoria profesional para el mantenimiento preventivo y correctivo de las herramientas tecnologicas  y demas elementos que dan cumplimiento a la seguridad y gobierno digital. </t>
  </si>
  <si>
    <t>1. Mantenimientos preventivos y correctivos a los equipos de computo, impresoras y equipos de comunicación.
2. Administración y configuración de toda la plataforma tecnologica (servidores).
3. Administrar y configurar la plataforma del correo electrónico.
4. Asesorar y atender las solicitudes e inquietudes de los trabajdores de la Empresa.</t>
  </si>
  <si>
    <t>Porcentaje de mantenimiento realizados=
(# mantenimientos realizados/numero de mantenimientos programados)x100
(100%)</t>
  </si>
  <si>
    <t>Porcentaje de mantenimientos realizados=
100% mantenimientos realizados</t>
  </si>
  <si>
    <t xml:space="preserve">Equipos tecnologicos </t>
  </si>
  <si>
    <t xml:space="preserve">100% entregados </t>
  </si>
  <si>
    <t xml:space="preserve"> Tóner </t>
  </si>
  <si>
    <t>Equipos de oficina</t>
  </si>
  <si>
    <t>licencia correos</t>
  </si>
  <si>
    <t>Actualizar el Plan Estrategico de las Telecomunicaciones PETI</t>
  </si>
  <si>
    <t>1. Implementación y Mantenimiento de Sistemas de Seguridad Fisica
 2.  Gobierno de Datos y Transformación Digital
3. Innovación, Participación Ciudadana y Seguridad Digital
4. Fortalecimiento de Capacidades y Competencias</t>
  </si>
  <si>
    <t>Porcentaje de actualización del PETI = (Componentes del PETI actualizados / Total de componentes requeridos según MinTIC) × 100</t>
  </si>
  <si>
    <t>Porcentaje de avance en la actualización = (Actividades realizadas / Total de actividades planificadas) × 100</t>
  </si>
  <si>
    <t xml:space="preserve">Asesorar contablemente y responder por los requerimientos relacionados. </t>
  </si>
  <si>
    <t xml:space="preserve">1. Presentar informe trimestral a la gerencia sobre la situacion financiera de la entidad
2. Presentación de las declaraciones tributarias mensual, bimensual, cuatrimestre y anual según corresponda
3. Apoyo al personal de la Empresa en relación a inquietudes que se presenten en materia contable y financiera.
  </t>
  </si>
  <si>
    <t xml:space="preserve">Porcentaje de la información reportada (100%) </t>
  </si>
  <si>
    <t>Porcentaje del cumplimiento de reportes de información=
100% de los reportes y actividades programadas y solicitadas</t>
  </si>
  <si>
    <t xml:space="preserve">Apoyar al area adminstrativa en cumplimiento del objeto misional de la entidad </t>
  </si>
  <si>
    <t>Apoyar al area adminstrativa en cumplimiento del objeto misional de la Empresa.</t>
  </si>
  <si>
    <t>Apoyo al area administrativa 
(100%)</t>
  </si>
  <si>
    <t xml:space="preserve">Mantenimiento y actualizacion SOFTWARE saymir </t>
  </si>
  <si>
    <t>1. Informe consolidados sobre los soportes y desarrollos realizados al Software anualmente 
2. Documentos equivalentes presentados ante la Dian</t>
  </si>
  <si>
    <t>Informe de soportes realizados (95%).   
Porcentaje de documentos equivalentes enviados (95%)</t>
  </si>
  <si>
    <t>Porcentaje de soportes realizados al personal= 
(# de soportes realizados/total de soportes solicitados)x100 (95%)
Porcentaje de documentos equivalentes enviados=
(# de documentos equivalentes enviados/total de suscriptores)x100</t>
  </si>
  <si>
    <t>Reportar la informacion requerida ante la plataforma unica de informacion (SUI)</t>
  </si>
  <si>
    <t>1. Reporte realizados al SUI</t>
  </si>
  <si>
    <t>% cargue de la informacion 90%</t>
  </si>
  <si>
    <t>Cumplimiento de la normatividad en gestion documental 100%</t>
  </si>
  <si>
    <t>Continuar el seguimiento e implementación de las actividades del plan anticorrupción.</t>
  </si>
  <si>
    <t xml:space="preserve">1. Actualizar plan anticorrupcion
2. Socializar 
3. Presentar informes correspondientes según actualizacion </t>
  </si>
  <si>
    <t>Numero de actividades ejecutadas al 100%</t>
  </si>
  <si>
    <t xml:space="preserve">Numero de actividades programadas en el periodo </t>
  </si>
  <si>
    <t>Elaboración y ejecución plan anual de auditorias para las cuatro vigencias -Seguimiento semestral a los planes de mejoramiento suscritos</t>
  </si>
  <si>
    <t xml:space="preserve">Auditorias realizadas / Auditorias programadas          Meta 90%                                  Número de planes de mejoramiento con seguimiento / Total de planes suscritos  Meta 90%                 Total hallazgos cerrados / Total hallazgos                    Meta 50%     </t>
  </si>
  <si>
    <t xml:space="preserve">Auditorias realizadas / Auditorias programadas          Meta 90%                                  Número de planes de mejoramiento con seguimiento / Total de planes suscritos  Meta 90%                 Total hallazgos cerrados / Total hallazgos                    Meta 50%     </t>
  </si>
  <si>
    <t xml:space="preserve">Suministro de llantas para el parque automotor de Aquaterra </t>
  </si>
  <si>
    <t xml:space="preserve">10. Suministro de llantas para el parque automotor de Aquaterra </t>
  </si>
  <si>
    <t>cantidad de llantas programadas/suministradas (100%</t>
  </si>
  <si>
    <t xml:space="preserve">Compraventa  de maquinaria y equipos para el cumplimiento del objeto misional de la empresa </t>
  </si>
  <si>
    <t xml:space="preserve">1 Vehiculo tipo Mini TRUCK </t>
  </si>
  <si>
    <t>Cantidad de equipos adquiridos (un carro tipo mini truck o)</t>
  </si>
  <si>
    <t>Refrigerios para capacitaciones, reuniones, mesas de trabajo y demás que se lleve a cabo en todas las áreas de Aquaterra esp guarne, para dar cumplimiento a los diferentes programas y proyectos de la vigencia 2026.</t>
  </si>
  <si>
    <t>5,Compras y Contratación Pública</t>
  </si>
  <si>
    <t xml:space="preserve"> Elaboracion de proyectos que den cumplimiento al objeto misional de la entidad </t>
  </si>
  <si>
    <t xml:space="preserve">Formular proyectos que cofinancie el ente territorial para la corporacion cornare
formular los proyectos que financie el ente territorial
formular los proyectos que financie la gobernacion u o viceministerio de aguas </t>
  </si>
  <si>
    <t xml:space="preserve">Implementar la politica de seguridad digital a traves de copias de respaldo y camaras de seguridad, u otro elemento que monitore las areas de la empresa </t>
  </si>
  <si>
    <t>Cantidad de insumos entregados /proyectados *100</t>
  </si>
  <si>
    <t>1.Adquisición de 3 equipos de computo nuevos    
2. Adquisición de  equipos de tecnologicos nuevos</t>
  </si>
  <si>
    <t xml:space="preserve">Cantidad de toners y elementos  de impresión suministrados   </t>
  </si>
  <si>
    <t xml:space="preserve">1. suministro de mobiliario y equipos de oficina para el uso de los empleados de la ESPG </t>
  </si>
  <si>
    <t>11. Servicio al ciudadano</t>
  </si>
  <si>
    <t xml:space="preserve">Asesorar juridicamente a la empresa de servicios publicos  y responder por los requerimientos relacionados. </t>
  </si>
  <si>
    <t>Apoyo a la dirección jurídica en la revisión de quejas, peticiones y reclamos que versen sobre temas correspondientes a derecho laboral administrativo, laboral individual, colectivo y sindical.
2. Representar judicialmente ante la jurisdicción ordinaria o contenciosa administrativa a la empresa AQUATERRA ESP, previa designación de los mismos por parte de la gerencia, cuando la representante legal de la entidad otorgue poder.
3. Representar extrajudicialmente a la empresa AQUATERRA ESP</t>
  </si>
  <si>
    <t>Apoyo al area juridica 
(100%)</t>
  </si>
  <si>
    <t>72,0000,000</t>
  </si>
  <si>
    <t xml:space="preserve">Asesoria juridica en materia de contratación estatal en la empresa de servicios publicos AQUATERRA ESP </t>
  </si>
  <si>
    <t xml:space="preserve">1. Informe consolidados sobre la asesorias realiazadas </t>
  </si>
  <si>
    <t xml:space="preserve">Informe de soportes realizados (100%).   
</t>
  </si>
  <si>
    <t xml:space="preserve">Porcentaje de asesorias realizados al personal= 
(# de asesorias realizados/total de asesorias solicitados)x100 
</t>
  </si>
  <si>
    <t>1. Registrar y actualizar trámites  y otros procedimientos administrativos en el SUIT
2. Implementar acciones de racionalización  normativas
3. Cuantificar el impacto de las acciones de racionalización para divulgarlos a la ciudadanía</t>
  </si>
  <si>
    <t>Reportar la informacion requerida ante la plataforma unica de informacion (SUIT</t>
  </si>
  <si>
    <t xml:space="preserve">Realizar actividades que cumplan con la audiencia de rendición de cuentas pública, promoviendo la participación ciudadana y los terminos legales que los hagan cumplir, para esto se pretende realizar audiencia ante el concejo municipal y ante la comunidad ideando diferentes estratégias que permiten desarrolarla de la mejor manera. </t>
  </si>
  <si>
    <t xml:space="preserve">Rendicion de cuentas </t>
  </si>
  <si>
    <t>informes realizados (1)</t>
  </si>
  <si>
    <t>informe realizado (1)</t>
  </si>
  <si>
    <t xml:space="preserve">Evaluacion y seguimiento a los programas que integran el plan de accion de la entidad </t>
  </si>
  <si>
    <t xml:space="preserve">Evaluar los programas con seguimiento por debajo de la meta establecida y generar alertas al area responsable.
Notificar al area de control interno el incumplimiento del plan de accion de la entidad </t>
  </si>
  <si>
    <t>informes realizados (4)</t>
  </si>
  <si>
    <t>informe realizado (4)</t>
  </si>
  <si>
    <t>Conformación del archivo central,mediante la aplicación de TRD 2014 en fondo acumulado. Convalidación de Tablas de Retención 2024</t>
  </si>
  <si>
    <t>Adecuación del espacio físico del Archivo Central
Clasificación documental 
Ordenación documental 
Depuración documental
Foliación  documental 
Elaboración de hojas de control
Reemplazo de  las unidades de conservación que se encuentren deterioradas
Rotulación de carpetas y cajas
Elaboración de inventarios documentales del archivo central
Seguimiento a Tablas de Retención Documental 2024
Radicación de los ajustes necesarios de las TRD 2024  hasta que sean convalidadas</t>
  </si>
  <si>
    <t>Avance de conformación de archivo central y aplicación de TRD 2014 
TRD 2024 Convalidadas</t>
  </si>
  <si>
    <t xml:space="preserve">Actualizacion plan de comunicaciones </t>
  </si>
  <si>
    <t>1. Actualizacion plan de comunicaciones segun las necesidades plasmadas en el plan de accion. 
2. Presentar informe mensual donde se logre evidenciar el cumplimiento del plan de comunicaciones</t>
  </si>
  <si>
    <t xml:space="preserve">plan actualizado </t>
  </si>
  <si>
    <t xml:space="preserve">Actualizar e implementar el plan de comunicaciones de la entidad </t>
  </si>
  <si>
    <t xml:space="preserve">Implementacion actividades plan de comunicaciones </t>
  </si>
  <si>
    <t xml:space="preserve">1. Informe mensual de la cantidad de activides de publicidad ejecutadas y los impactos logrados. </t>
  </si>
  <si>
    <t>Actividades  programadas ejecutadas</t>
  </si>
  <si>
    <t>Divulgacion y transmision de pautas publicitarias</t>
  </si>
  <si>
    <t xml:space="preserve">1,. Presentar informe mensual de las actividades ejecutadas y los impactos generados, y la cantidad de ejemplares distribuidos.
2, informe consolidado de los comentarios presentados en cada comunicación. </t>
  </si>
  <si>
    <t>Pautas publicitarias programadas/ pautas emitidas</t>
  </si>
  <si>
    <t xml:space="preserve">1, informe mensual de la cantidad de activides de publicidad ejecutadas y los impactos logrados. </t>
  </si>
  <si>
    <t xml:space="preserve">1. Presentar informe mensual de las actividades ejecutadas </t>
  </si>
  <si>
    <t xml:space="preserve">innovaciones realizadas </t>
  </si>
  <si>
    <t xml:space="preserve">Innovaciones realizadas </t>
  </si>
  <si>
    <t xml:space="preserve">Incorporan la planificación estadística en el direccionamiento
estratégico institucional con enfoque misional de la entidad </t>
  </si>
  <si>
    <t xml:space="preserve">1.Involucrar a los procesos misionales o
aquellos que generen información estadística estratégica
2. Realizar autodiagnósticos de manera periódica que permitan
conocer el avance en la implementación de las acciones de mejora
correspondientes.
</t>
  </si>
  <si>
    <t>1,2,1,1</t>
  </si>
  <si>
    <t>1,3,0 Programa de bienestar laboral, capacitaciones,seguimiento y control</t>
  </si>
  <si>
    <t>1,3,1</t>
  </si>
  <si>
    <t>1,3,2</t>
  </si>
  <si>
    <t>1,3,3</t>
  </si>
  <si>
    <t xml:space="preserve">2,0 integridad </t>
  </si>
  <si>
    <t xml:space="preserve">2,1 Programa  de integridad de la entidad </t>
  </si>
  <si>
    <t>2,1,1</t>
  </si>
  <si>
    <t>Estudios y diseños para la ampliación, optimización y repotenciación del sistema de tratamiento de agua potable.</t>
  </si>
  <si>
    <t>Estudios , diseños de acueducto y alcantarillado de la  la carrera 47 A  con calles 41  , sector Plaza de mercado parte Alta  y de la  la carrera 49 entre calles 42 y 41 A sector Plaza de mercado parte baja</t>
  </si>
  <si>
    <t>Reposición de elementos y estructuras de alcantarillado.</t>
  </si>
  <si>
    <t>3,1 Aprovechamiento y reducción de la disposición final de residuos sólidos</t>
  </si>
  <si>
    <t>3,1,1</t>
  </si>
  <si>
    <t>3,1,2</t>
  </si>
  <si>
    <t>3,1,3</t>
  </si>
  <si>
    <t>3,1,4</t>
  </si>
  <si>
    <t>3,1,5</t>
  </si>
  <si>
    <t>3,2 Cultura ciudadana y control de puntos críticos</t>
  </si>
  <si>
    <t>3,2,1</t>
  </si>
  <si>
    <t>3,2,2</t>
  </si>
  <si>
    <t>3,2,3</t>
  </si>
  <si>
    <t>3,2,4</t>
  </si>
  <si>
    <t>3,2,5</t>
  </si>
  <si>
    <t>3,3 Operación y fortalecimiento del servicio de aseo</t>
  </si>
  <si>
    <t>3,3,1</t>
  </si>
  <si>
    <t>3,3,2</t>
  </si>
  <si>
    <t>3,3,3</t>
  </si>
  <si>
    <t>3,3,4</t>
  </si>
  <si>
    <t>3,3,5</t>
  </si>
  <si>
    <t>3,3,6</t>
  </si>
  <si>
    <t>3,3,7</t>
  </si>
  <si>
    <t>3,3,8</t>
  </si>
  <si>
    <t>3,3,9</t>
  </si>
  <si>
    <t>3,3,10</t>
  </si>
  <si>
    <t>3,3,11</t>
  </si>
  <si>
    <t>3,3,12</t>
  </si>
  <si>
    <t>3,3,13</t>
  </si>
  <si>
    <t>3,3,14</t>
  </si>
  <si>
    <t>3,4Plan Integral de Residuos Solidos</t>
  </si>
  <si>
    <t>3,4,1</t>
  </si>
  <si>
    <t>3,5,1 Optimización del sistema de acueducto urbano</t>
  </si>
  <si>
    <t>3,5,1</t>
  </si>
  <si>
    <t>3,5,2</t>
  </si>
  <si>
    <t>3,5,1,1</t>
  </si>
  <si>
    <t>3,5,1,2</t>
  </si>
  <si>
    <t>3,5,1,3</t>
  </si>
  <si>
    <t>3,5,1,4</t>
  </si>
  <si>
    <t>3,5,1,5</t>
  </si>
  <si>
    <t>3,5,1,6</t>
  </si>
  <si>
    <t>3,5,1,7</t>
  </si>
  <si>
    <t>3,5,1,8</t>
  </si>
  <si>
    <t xml:space="preserve">Reposición del interceptor principal 
margen izquierda de la quebrada la mosca del municipio de 
guarne Antioquia </t>
  </si>
  <si>
    <t>5,1 suministro de elementos aseo, cafeteria y demas necesarios para la prestacion de los servicios publicos domiciliarios</t>
  </si>
  <si>
    <t xml:space="preserve">5,2 suministro de herramientas, accesorios e insumos para el funcionamiento de los servicios publicos de acueducto alcantarillado y aseo </t>
  </si>
  <si>
    <t>5,1,1</t>
  </si>
  <si>
    <t>5,1,2</t>
  </si>
  <si>
    <t>5,1,3</t>
  </si>
  <si>
    <t xml:space="preserve">6,1 Formulacion y presentacion de  proyectos  cumplimiento del objeto misional </t>
  </si>
  <si>
    <t>6,1,1</t>
  </si>
  <si>
    <t>11,1 Fortalecimiento fiscal,  financiera y contable.</t>
  </si>
  <si>
    <t>11,1,1</t>
  </si>
  <si>
    <t>11,1,2</t>
  </si>
  <si>
    <t>11,1,3</t>
  </si>
  <si>
    <t>11,1,4</t>
  </si>
  <si>
    <t xml:space="preserve">12,1 Racionalizacin de tramites </t>
  </si>
  <si>
    <t>12,1,1</t>
  </si>
  <si>
    <t xml:space="preserve">13,1 Rendicion de cuentas de la entidad </t>
  </si>
  <si>
    <t>13,1,1</t>
  </si>
  <si>
    <t>14,1. Seguimiento y evaluación al desempeño institucional</t>
  </si>
  <si>
    <t>14,1,1</t>
  </si>
  <si>
    <t>15,1 Fortalecimiento al proceso de archivo físico</t>
  </si>
  <si>
    <t>15,1,1</t>
  </si>
  <si>
    <t>16, transparencia, acceso a la información pública y lucha contra la corrupción</t>
  </si>
  <si>
    <t xml:space="preserve">16,1 implementacion de la politica de transparencia, acceso a la informacion publica y lucha contra la corrupcion </t>
  </si>
  <si>
    <t>16,1,1</t>
  </si>
  <si>
    <t xml:space="preserve">17.1 información
estadística para la
formulación de
planes y
programas. </t>
  </si>
  <si>
    <t>17,1,1</t>
  </si>
  <si>
    <t>18,1 Gestión del conocimiento y la innovación</t>
  </si>
  <si>
    <t>18,1,1</t>
  </si>
  <si>
    <t>18,1,2</t>
  </si>
  <si>
    <t>18,1,3</t>
  </si>
  <si>
    <t>18,1,4</t>
  </si>
  <si>
    <t xml:space="preserve">19,1 Control evaluacion y mejora </t>
  </si>
  <si>
    <t xml:space="preserve">Herramientas, accesorios e insumos para la prestacion de los servicios misionales de la entidad. </t>
  </si>
  <si>
    <t>1. Presentar informe trimestral de los insumos entregados, donde se logre evidenciar el gasto por producto ( altas de almacen).</t>
  </si>
  <si>
    <t>Innovar en sitema de radicacion de documentos en la ESPG</t>
  </si>
  <si>
    <t xml:space="preserve">1. Adquisicion de una impresora de stikers psra la ESPG 
 </t>
  </si>
  <si>
    <t>Cantidad de licencias renovadas</t>
  </si>
  <si>
    <t xml:space="preserve">cantida de liciencias vigentes /renovadas </t>
  </si>
  <si>
    <t xml:space="preserve">3. Instalacion de micro y macromedidores y demas accesorios para el correcto funcionamiento de las redes de acueducto y alcantarillado </t>
  </si>
  <si>
    <t xml:space="preserve">1. Cantidad de medidores nuevos instalados
2. Cantidad de medidores intalados por hurto
3. Cantidad de medidores instalados por ciclo de vida
4. Macro instalados </t>
  </si>
  <si>
    <r>
      <t xml:space="preserve">Consultoría para la actualización del </t>
    </r>
    <r>
      <rPr>
        <b/>
        <sz val="9"/>
        <color theme="1"/>
        <rFont val="Arial"/>
        <family val="2"/>
      </rPr>
      <t xml:space="preserve">catastro de redes </t>
    </r>
    <r>
      <rPr>
        <sz val="9"/>
        <color theme="1"/>
        <rFont val="Arial"/>
        <family val="2"/>
      </rPr>
      <t xml:space="preserve">de los sistemas de acueducto y alcantarillado existentes en la zona urbana del municipio de Guarne Antioquia  </t>
    </r>
  </si>
  <si>
    <r>
      <t xml:space="preserve">Consultoría para la elaboración del plan de saneamiento y manejo del vertimiento </t>
    </r>
    <r>
      <rPr>
        <b/>
        <sz val="9"/>
        <color theme="1"/>
        <rFont val="Arial"/>
        <family val="2"/>
      </rPr>
      <t>(PSMV)</t>
    </r>
    <r>
      <rPr>
        <sz val="9"/>
        <color theme="1"/>
        <rFont val="Arial"/>
        <family val="2"/>
      </rPr>
      <t xml:space="preserve">  de la empresa AQUATERRA E.S.P del municipio de Guarne, según los términos de referencia de la Corporación Cornare</t>
    </r>
  </si>
  <si>
    <r>
      <rPr>
        <b/>
        <sz val="9"/>
        <color theme="1"/>
        <rFont val="Arial"/>
        <family val="2"/>
      </rPr>
      <t xml:space="preserve">Interventoría </t>
    </r>
    <r>
      <rPr>
        <sz val="9"/>
        <color theme="1"/>
        <rFont val="Arial"/>
        <family val="2"/>
      </rPr>
      <t>técnica, administrativa, financiera, jurídica, contable y ambiental para las obras objeto del contrato “</t>
    </r>
    <r>
      <rPr>
        <b/>
        <sz val="9"/>
        <color theme="1"/>
        <rFont val="Arial"/>
        <family val="2"/>
      </rPr>
      <t xml:space="preserve">construcción y adecuación de la bocatoma </t>
    </r>
    <r>
      <rPr>
        <sz val="9"/>
        <color theme="1"/>
        <rFont val="Arial"/>
        <family val="2"/>
      </rPr>
      <t>y estructuras del sistema de tratamiento”</t>
    </r>
  </si>
  <si>
    <r>
      <t>Construcción y adecuación de la</t>
    </r>
    <r>
      <rPr>
        <b/>
        <sz val="9"/>
        <color theme="1"/>
        <rFont val="Arial"/>
        <family val="2"/>
      </rPr>
      <t xml:space="preserve"> bocatoma </t>
    </r>
    <r>
      <rPr>
        <sz val="9"/>
        <color theme="1"/>
        <rFont val="Arial"/>
        <family val="2"/>
      </rPr>
      <t>y otras estructuras del sistema de tratamiento</t>
    </r>
  </si>
  <si>
    <t xml:space="preserve">Prestación de servicios profesionales como Ingeniero Civil para brindar apoyo a los proyectos ejecutados por la Empresa Aquaterra ESP. </t>
  </si>
  <si>
    <t xml:space="preserve">1. Interventoría técnica, administrativa, financiera, contable y ambiental para el contrato de obra pública  cuyo objeto es "Atención, Reparación y puesta en funcionamiento  de la obra cuyo objeto fue "Desarrollo del sistema de almacenamiento de agua potable, mediante la construcción  del tanque de concreto, línea de alimentación y obras complementarias  para el acueducto urbano del Municipio de Guarne Antioquia," bajo el contrato 04 del 21 de febrero de 2019. </t>
  </si>
  <si>
    <t>Identificación de la oferta hídrica fuente alterna</t>
  </si>
  <si>
    <t>Construccion,  para la optimización y repotenciación de la PTAP: Desarrollo de la ingeniería necesaria para la construcción de nuevas unidades de tratamiento, incrementando la capacidad operativa de 69,45 L/s a 106 L/s.</t>
  </si>
  <si>
    <t>Construcción  de redes de acueducto y alcantarillado en Carrera 47 A entre calles 42 y 41A</t>
  </si>
  <si>
    <t xml:space="preserve">Mantenimiento de las  plantas  PTAP  y PTAR  en sus sistemas y  la estructura fisica </t>
  </si>
  <si>
    <t>Cantidad de mantenimiento  ejecutados /mantenimientos programas</t>
  </si>
  <si>
    <t>lavada de vehiculos parque  automotor del servicio de aseo de Aquaterra E.S.P.</t>
  </si>
  <si>
    <t>Actualizar software - saymir aseo</t>
  </si>
  <si>
    <t>4,1,3,1</t>
  </si>
  <si>
    <t>4,Gestión Presupuestal y eficiencia del gasto público</t>
  </si>
  <si>
    <t xml:space="preserve">  4, Gestion cartera</t>
  </si>
  <si>
    <t xml:space="preserve">3,5 Estudios y diseños redes de acueducto y /o sistemas de tratamiento  urbano o rural </t>
  </si>
  <si>
    <t>3,5,1,9</t>
  </si>
  <si>
    <t>3,5,1,10</t>
  </si>
  <si>
    <t>3,5,1,11</t>
  </si>
  <si>
    <t>3,5,1,12</t>
  </si>
  <si>
    <t>3,5,1,13</t>
  </si>
  <si>
    <t>3,5,1,14</t>
  </si>
  <si>
    <t>3,5,1,15</t>
  </si>
  <si>
    <t>3,5,1,17</t>
  </si>
  <si>
    <t>3,5,1,18</t>
  </si>
  <si>
    <t>3,6, Optimización del sistema de alcantarillado urbano</t>
  </si>
  <si>
    <t>3,6,1</t>
  </si>
  <si>
    <t>3,6,2</t>
  </si>
  <si>
    <t>3,6,3</t>
  </si>
  <si>
    <t>3,6,4</t>
  </si>
  <si>
    <t>3,6,5</t>
  </si>
  <si>
    <t>3,6,6</t>
  </si>
  <si>
    <t xml:space="preserve">3,7optimizacion del sistema de alcantarillado rural </t>
  </si>
  <si>
    <t>3,7,1</t>
  </si>
  <si>
    <t>3,7,2</t>
  </si>
  <si>
    <t>3,7,3</t>
  </si>
  <si>
    <t>3,8, Ampliación y/o construcción de la planta de tratamiento de aguas residuales</t>
  </si>
  <si>
    <t>3,8,1</t>
  </si>
  <si>
    <t xml:space="preserve">3,9,0 Estudios y diseños redes de alcantarillado y /o sistemas de tratamiento  </t>
  </si>
  <si>
    <t>3,9,1</t>
  </si>
  <si>
    <t>3,10 Mantenimiento planta de tratamiento de aguas residuales</t>
  </si>
  <si>
    <t>3,10,1</t>
  </si>
  <si>
    <t>3,10,2</t>
  </si>
  <si>
    <t>3,10,3</t>
  </si>
  <si>
    <t>3,10,4</t>
  </si>
  <si>
    <t>3,10,5</t>
  </si>
  <si>
    <t xml:space="preserve">3,11 Saneamiento quebradas (colectores) </t>
  </si>
  <si>
    <t>3,11,1</t>
  </si>
  <si>
    <t>3,11,2</t>
  </si>
  <si>
    <t>3,11,3</t>
  </si>
  <si>
    <t>3,12 Acciones para la proteccion de la microcuenca la brizuela PUEYRA-plan quinquenal</t>
  </si>
  <si>
    <t>3,12,1</t>
  </si>
  <si>
    <t>3,12,2</t>
  </si>
  <si>
    <t>3,12,3</t>
  </si>
  <si>
    <t>3,12,4</t>
  </si>
  <si>
    <t>3,12,5</t>
  </si>
  <si>
    <t xml:space="preserve">3,13 acciones para el mantenimiento del alumbrado publico urbano y rural </t>
  </si>
  <si>
    <t>3,13,1</t>
  </si>
  <si>
    <t xml:space="preserve">4,1 Fortalecimiento al proceso de facturación </t>
  </si>
  <si>
    <t>4,1,2</t>
  </si>
  <si>
    <t>4,1,3</t>
  </si>
  <si>
    <t>4,1,4</t>
  </si>
  <si>
    <t>4,1,5</t>
  </si>
  <si>
    <t xml:space="preserve">4,2 Actualizacion inventarios </t>
  </si>
  <si>
    <t>4,2,1</t>
  </si>
  <si>
    <t xml:space="preserve">4,1,3 Actualizar el programa de seguros de la empresa. </t>
  </si>
  <si>
    <t>adecuacion de la ruta alterna a la bocatoma incluyendo el cerramiento y la habilitacion de un punto seguro para emergencias</t>
  </si>
  <si>
    <t>6,0 Fortalecimiento organizacional y simplificación de procesos</t>
  </si>
  <si>
    <t>12,0 Racionalización de Trámites</t>
  </si>
  <si>
    <t>13,0 Participación ciudadana en la gestión pública</t>
  </si>
  <si>
    <t xml:space="preserve">14,0 Seguimiento y evaluación al desempeño institucional </t>
  </si>
  <si>
    <t xml:space="preserve">15,0 Gestion documental </t>
  </si>
  <si>
    <t>11,1,5</t>
  </si>
  <si>
    <t xml:space="preserve">17,0 Gestion de la Información Estadística </t>
  </si>
  <si>
    <t>18,0 Gestión del conocimiento y la innovación</t>
  </si>
  <si>
    <t xml:space="preserve">19. contro interno </t>
  </si>
  <si>
    <t>19,1,1</t>
  </si>
  <si>
    <t>Apoyar al area adminstrativa en cumplimiento de las obligaciones como uxiliar administrativa en cartera de la empresa de servicios públicos AQUATERRA E.S.P.</t>
  </si>
  <si>
    <t xml:space="preserve">9-10. Defensa jurídica y mejora regulatoria </t>
  </si>
  <si>
    <t xml:space="preserve">7,8Gobierno y seguridad digital </t>
  </si>
  <si>
    <t>7,8,1,1</t>
  </si>
  <si>
    <t>7,8,1 Soporte y asesoria técnica para el mto preventivo y correctivo de los equipos de cómputo y demas elementos necesarios para la prestacion de los sevicios misionales de la entidad, dando cumplimiento a la politica de gobierno y seguridad digital.</t>
  </si>
  <si>
    <t xml:space="preserve">7,8,2  seguridad locativa y copias de respaldo </t>
  </si>
  <si>
    <t>7,8,2,2</t>
  </si>
  <si>
    <t xml:space="preserve">7,8.3.Equipos de computo y demas accesorios para la prestacion de los servicios publicos domiciliarios </t>
  </si>
  <si>
    <t>7,8,3,1</t>
  </si>
  <si>
    <t>7,8,3,2</t>
  </si>
  <si>
    <t>7,8,3,3</t>
  </si>
  <si>
    <t>7,8,3,4</t>
  </si>
  <si>
    <t>7,8,3,5</t>
  </si>
  <si>
    <t>7,8,4 Implementacion de las actividades PETI.</t>
  </si>
  <si>
    <t>7,8,4,1</t>
  </si>
  <si>
    <t xml:space="preserve">8,9,1Fortalecer la defensa juridica de la entidad </t>
  </si>
  <si>
    <t>8,9,1,1</t>
  </si>
  <si>
    <t>8,9,1,2</t>
  </si>
  <si>
    <t>3,5,1,19</t>
  </si>
  <si>
    <t xml:space="preserve">1. Cantidad de mantenimientos realizados
2. Cantidad de intervenciones realizadas
</t>
  </si>
  <si>
    <t xml:space="preserve">Numero de intervenciones y mantenimientos realizados </t>
  </si>
  <si>
    <t>33,880,000</t>
  </si>
  <si>
    <t>Apoyo A La Gestión Asistencial  y  Operativo En Las Direcciones  De Acueducto,  Alcantarillado  y Aseo De La Empresa Aquaterrea E.S.P</t>
  </si>
  <si>
    <r>
      <t xml:space="preserve">% de residuos orgánicos aprovechados 
</t>
    </r>
    <r>
      <rPr>
        <b/>
        <sz val="9"/>
        <color theme="1"/>
        <rFont val="Arial"/>
        <family val="2"/>
      </rPr>
      <t>Orgánicos aprovechados / total de residuos generados</t>
    </r>
    <r>
      <rPr>
        <sz val="9"/>
        <color theme="1"/>
        <rFont val="Arial"/>
        <family val="2"/>
      </rPr>
      <t xml:space="preserve"> </t>
    </r>
    <r>
      <rPr>
        <b/>
        <sz val="9"/>
        <rFont val="Arial"/>
        <family val="2"/>
      </rPr>
      <t xml:space="preserve">URBANAS. </t>
    </r>
    <r>
      <rPr>
        <b/>
        <sz val="9"/>
        <color rgb="FFFF0000"/>
        <rFont val="Arial"/>
        <family val="2"/>
      </rPr>
      <t>Este es el indicador  para la planta de orgánicos</t>
    </r>
  </si>
  <si>
    <t>Recursos Cornare</t>
  </si>
  <si>
    <t>Recursos Municipio</t>
  </si>
  <si>
    <t xml:space="preserve">1, Cantidad de sistemas proyectadados / intervenidos 
2. Sistemas instaladados y funcionales
3. Cantidad de poblacion venificiada 
4. Compromisos mantenimiento del sistema de tratamiento rural. </t>
  </si>
  <si>
    <t xml:space="preserve">prestación de servicios técnicos especializados para la tecnificación y mejora del proceso de transformación de residuos orgánicos en la planta de tratamiento municipal, orientado a optimizar la eficiencia, calidad y control del proceso de compostaje. </t>
  </si>
  <si>
    <t>1. Optimizar planta de tratamiento de residuos orgánicos</t>
  </si>
  <si>
    <t>1.  Expediente técnico integral (estudios topográficos, hidrológicos, estructurales y diseños de ingeniería de detalle) para la optimización y ampliación de la Planta de Tratamiento de Agua Potable (PAT).</t>
  </si>
  <si>
    <t xml:space="preserve">1. Elaboración de estudios y diseños del nueva sistema de tratamiento según alternativa escogida.
2. Presentación del proyecto ante el PDA
3. Subsanación y respuesta a observaciones
4. Viabilizarían del PDA al proyecto </t>
  </si>
  <si>
    <t xml:space="preserve">1. Levantamiento topográfico con su respectiva cartera                                                              2. Diseño planta perfil con normas Epm y notas explicativas 
3. Memorias de calculo.
4, Especificaciones tecnicas
5. presupuesto completo y descripciion del concreto y las demas que sean necesarias para la viabilizacion del proyecto.
</t>
  </si>
  <si>
    <t>1, Diagnóstico técnico: Evaluación del estado actual de las plantas de tratamiento de agua residual (PTAR) de Pénjamo y San Ignacio  en zonas rurales.                                                                                           2 .  Censo de Vertimientos y Cobertura: Cuantificación de usuarios conectados vs. usuarios potenciales en el área de influencia rural.                                                                                                                     3. Modelación de Demanda Actual y Proyectada: Cálculo de caudales de aguas residuales (Qmd y Q_MH basados en el crecimiento poblacional al 2040.                                  4. Evaluación de Capacidad Instalada: Diagnóstico del caudal máximo que los sistemas actuales pueden tratar sin perder eficiencia de remoción.                                                                     5. Diseño de Ampliación: Proyectar la infraestructura necesaria para cerrar la brecha entre la demanda creciente y la capacidad limitada.</t>
  </si>
  <si>
    <t>1. Porcentaje de redes catastradas y modeladas (acueducto y Alcantarillado) .                                                     
 2. Revisar,  ajustar y proyectar viabilidades 
3. Presentar un informe trimestral a la gerencia de las actuaciones realizadas donde se logre evidenciar la proyección de nuevos usuarios</t>
  </si>
  <si>
    <t>1. Diagnóstico y Caracterización: Estado actual de vertimientos y calidad del agua.   2. Plan de Inversiones (Plazos): Identificación de proyectos a corto, mediano y largo plazo. 3. Informe a Gerencia: Actuaciones, cumplimiento de normas , validación y aprobación por Cornare.  proyección de usuarios.</t>
  </si>
  <si>
    <t>1. Cantidad de estructuras optimizadas o construidas (interventoría)</t>
  </si>
  <si>
    <t xml:space="preserve">1. Cantidad de estructuras optimizadas o construidas </t>
  </si>
  <si>
    <t>1. Suministro, construcción y puesta en funcionamiento de la caja de protección, el micromedidor y la red de interconexión hasta el punto de empalme con el acueducto Hondita Hojas Anchas (Sector Gases).</t>
  </si>
  <si>
    <t>1: Protocolo de Aseguramiento de Calidad (PAC): Manual detallado de puntos de control de parámetros físico-químicos y microbiológicos en cada etapa (captación, mezcla, floculación, sedimentación, filtración y desinfección).
2: Modelo de Simulación Hidráulica y Química: Herramienta digital que permita predecir el comportamiento de la planta ante cambios en la calidad del agua cruda (ej. picos de turbiedad por lluvias).
3: Programa de Eficiencia Energética y de Reactivos: Plan detallado para la optimización de dosis de coagulante y consumo eléctrico de motores y bombas repotenciadas.
4: Plan de Gestión de Activos y Mantenimiento Proactivo: Inventario técnico de la infraestructura optimizada con frecuencias de mantenimiento basadas en horas de uso y criticidad. incluye Plan de Capacitación Técnica para el personal de la planta</t>
  </si>
  <si>
    <t>1. Cantidad de redes objeto de reposición y expansión   proyectados</t>
  </si>
  <si>
    <t>I. Estructuración y Selección: Informes de evaluación técnica/presupuestal, presupuestos de obra e interventoría (APU, AIU) y conceptos de idoneidad de propuestas.                                                                                                                                       II. Supervisión y Control de Obra Informes de interventoría/supervisión, reportes de visitas de campo, actas de cambio de obra y proyecciones de equilibrio contractual. III. Gestión Técnica de PTAP: Documento de actualización de protocolos, estándares de calidad, registro de pruebas de presión/caudal y tabulación de parámetros de tratamiento.                                                                                                                                     IV. Cierre y Liquidación Actas de recibo de obra (parciales/finales), informes de supervisión acumulados y actas de liquidación técnico-financiera proyectadas.</t>
  </si>
  <si>
    <t>Tanque La Mulona (3000 M3) se ejecutará en dos etapas:
•	ETAPA 1: Comprende el llenado inicial del tanque y las pruebas preliminares, dividida en TRES FASES:
1.	Pruebas de Acometida de Aducción por Gravedad: Pruebas Red de conexión de aducción principal.
2.	Pruebas de Acometida de Bombeo y verificación  del  del Sistema Eléctrico: Su Conexión de la línea de bombeo al tanque, incluyendo la implementación de todo el sistema eléctrico asociado.
3.	Pruebas de Llenado y Prueba de Estanquidad a Rebose: Proceso de llenado completo del tanque para verificar su hermeticidad hasta el nivel de rebose.
•	ETAPA 2: Pruebas de red de distribución Consiste en la puesta en servicio de la infraestructura de distribución:
Fase 4 - Pruebas Acometida a la Red de Distribución , ampliación de red e Instalación de Accesorios: Conexión a la red principal de distribución, instalación de las válvulas de regulación,  montaje de los dispositivos de ventosas y posibles reparaciones.</t>
  </si>
  <si>
    <t xml:space="preserve">1. Cantidad de químicos suministrados al año 
2. Pruebas de laboratorio con calidad aceptada. 
3. Pruebas de laboratorio con novedades.        </t>
  </si>
  <si>
    <t>1: Informe de Diagnóstico y Validación de Patologías: Documento técnico inicial que valide el estado actual del tanque de concreto (fisuras, carbonatación, estado de la impermeabilización) y de la línea de alimentación antes de iniciar las reparaciones.
2: Bitácora de Control Técnico y Ensayos de Calidad: Registro de pruebas de resistencia del concreto, pruebas de estanqueidad (llenado hidrostático) y certificación de calidad de los materiales de reparación.
3: Expediente de Control Financiero y Contable: Informes de ejecución presupuestal, revisión de facturación, actas de recibo parcial y seguimiento al programa de inversión (flujo de caja).
4: Informe de Cumplimiento Ambiental y Social (PAGA): Control del manejo de residuos de construcción (RCD), protección de taludes y cumplimiento de las medidas de mitigación en el entorno de la obra.
5: Informe Final de Puesta en Marcha y Liquidación: Documento "As-Vuelta" que certifique que el sistema de almacenamiento está operativo, con su manual de operación y el acta de liquidación técnico-financiera.                                                                                                                                                 6. Evidencia Jurídica: Compendio de comunicaciones, actas de incumplimiento (si aplican) y reportes de desviaciones, diseñados específicamente para el proceso de demanda en curso.</t>
  </si>
  <si>
    <t>1: Inventario Técnico de Fuentes Alternas: Documento detallado con georreferenciación, caudales estimados y calidad físico-química preliminar de posibles fuentes (superficiales o subterráneas).
2: Estudio de Factibilidad de Captación: Informe de ingeniería que evalúe la infraestructura necesaria y la servidumbre requerida.
3: Concepto de Viabilidad Ambiental y Legal: Análisis de la disponibilidad de otorgamiento de concesión por parte de la autoridad ambiental y estado de propiedad de los predios de acceso.
4: Bitácora de Seguimiento y Control: Registro cronológico de visitas de campo, ensayos de laboratorio y validaciones técnicas.</t>
  </si>
  <si>
    <t>1. Expediente de Ingeniería de Detalle: Planos estructurales, hidráulicos, eléctricos y mecánicos de las nuevas unidades de tratamiento.                                                                                              2.Memoria de Cálculo Hidráulico: Documento técnico que justifique el comportamiento de los fluidos para el nuevo caudal de $106 \L/s.                                                                                                       3. Presupuesto y Cronograma de Obra: Análisis de precios unitarios (APU) y ruta crítica de ejecución. Manual de Operación y Mantenimiento (Proyectado): Guía técnica para la nueva configuración de la planta.                                                                                                                                   4. Bitácora de Seguimiento Jurídico: Compendio de actas de entrega y comunicaciones enviadas .</t>
  </si>
  <si>
    <t>1.Adecuación locativa de la infraestructura de la PTAP.
2.Adecuación locativa de la infraestructura de la PTAR.
3. Adecuación y Mejoramiento locativo de la infraestructura del área administrativa.
4. Adecuación Mejoramiento locativo de la infraestructura del área de residuos orgánicos.</t>
  </si>
  <si>
    <t xml:space="preserve">Análisis microbiológico y fisicoquímico de la fuente de abastecimiento de agua y del servicio público domiciliario de agua potable suministrada a la población del casco urbano del municipio de Guarne, Antioquia </t>
  </si>
  <si>
    <t>1. Cantidad de medidores nuevos instalados</t>
  </si>
  <si>
    <t>2. Cantidad de medidores intalados por hurto</t>
  </si>
  <si>
    <t>3. Cantidad de medidores instalados por ciclo de vida</t>
  </si>
  <si>
    <t xml:space="preserve">4. Macro instalados </t>
  </si>
  <si>
    <t xml:space="preserve">1.  Instalación de puerta de cerramiento en la línea alterna y verificación de líneas de vida            2. Habilitación de punto seguro </t>
  </si>
  <si>
    <t xml:space="preserve">1. Ml de tubería remplazada                                                                                                                       2. ML de tubería nueva en expansión </t>
  </si>
  <si>
    <t xml:space="preserve">1 ML de redes  proyectados de acueducto y alcantarillado </t>
  </si>
  <si>
    <t xml:space="preserve">1. Cantidad de mantenimientos programados 
2. Cantidad de mantenimientos ejecutados.
3. Presentar informe trimestral a la gerencia donde se logre evidenciar las intervenciones realizadas y el impacto de los mismos. </t>
  </si>
  <si>
    <t>Cantidad de proyectos a ejecutar definidos en el corto plazo del PSMV</t>
  </si>
  <si>
    <t xml:space="preserve">1.limpieza y mantenimiento de las redes de alcantarillado sanitario y pluvial y posibles contingencias con equipo de succión – presión (Factor) en el Municipio de Guarne Antioquia  </t>
  </si>
  <si>
    <t>Elementos instalados (charnelas bridadas, tubos, cilindros, cuellos, tapas y rejillas)</t>
  </si>
  <si>
    <t>1. Cantidad de proyectos a ejecutar definidos en el corto plazo del PSMV</t>
  </si>
  <si>
    <t xml:space="preserve">1.limpieza y mantenimiento de las redes de alcantarillado sanitario y pluvial y posibles contingencias con equipo de succión – presión (Factor) en el Municipio de Guarne Antioquia.
2.Mantenimiento integral de cámaras y accesorios del sistema de alcantarillado: Limpieza de sumideros y cámaras de inspección, incluyendo el cambio de rejillas, tapas (MH) y demás obras de reposición complementarias del sistema </t>
  </si>
  <si>
    <t>80</t>
  </si>
  <si>
    <t xml:space="preserve">cantidad de ml intervenidos </t>
  </si>
  <si>
    <t xml:space="preserve">600 ml </t>
  </si>
  <si>
    <t xml:space="preserve">200ml </t>
  </si>
  <si>
    <t>1. Estudio de Alternativas y Factibilidad: Informe técnico-económico que sustente la elección de la tecnología de tratamiento (ej. lodos activados vs. reactores anaerobios).
2. Diseños Detallados (Ingeniería de Detalle): Planos hidráulicos, estructurales, eléctricos, memorias de cálculo y presupuesto detallado.
3. Licencia Ambiental y Permisos: Resolución de vertimientos y actos administrativos que autoricen la obra.
4. Informe de Ejecución de Obra: Bitácora de construcción con actas de avance físico y financiero.
5. Manual de Operación y Mantenimiento (O&amp;M): Protocolos técnicos para la puesta en marcha.</t>
  </si>
  <si>
    <t xml:space="preserve">1. Mantenimiento preventivo y correctivo de las bombas y el tablero eléctrico de control para el correcto funcionamiento de la Estación de Bombeo de Aguas Residuales (PTAR) 
2. Mantenimiento preventivo y correctivo de las bombas  para el correcto funcionamiento de la planta de potabilización (PTAP)  </t>
  </si>
  <si>
    <t>2. Cantidad mantenimiento canaletas (incluye lavado, nivelación o cambio)</t>
  </si>
  <si>
    <t xml:space="preserve">3. Mantenimiento  Sedimentadores (incluye lavado) </t>
  </si>
  <si>
    <t>1. Toma de muestras
2. Análisis de laboratorio
3. Envió del informe a la CAR</t>
  </si>
  <si>
    <t>1.Adquiler de maquinaria retroexcavadora para la construcción de pozo.                                           2. Construcción , conformación y adecuación de  via de acceso.</t>
  </si>
  <si>
    <t>Suministro e optimizacion  de tubería proyectada (en metros lineales).
Suministro y reposición de estructuras complementarias para el sistema de alcantarillado proyectado.</t>
  </si>
  <si>
    <t>Suministro e instalación de tubería proyectada (en metros lineales).
Suministro y reposición de estructuras complementarias para el sistema de alcantarillado proyectado.</t>
  </si>
  <si>
    <t>Meta pgirs</t>
  </si>
  <si>
    <t>meta pgirs</t>
  </si>
  <si>
    <t>Estudios realizados(3)</t>
  </si>
  <si>
    <t xml:space="preserve">un estudio realizado </t>
  </si>
  <si>
    <t xml:space="preserve">Levantamiento realizado </t>
  </si>
  <si>
    <t xml:space="preserve">Numero de redes instaladas
Numero de redes a reponer </t>
  </si>
  <si>
    <t xml:space="preserve">Documento actualizado según lineamientos de Cornare </t>
  </si>
  <si>
    <t xml:space="preserve">Numero de vertimientos reportados </t>
  </si>
  <si>
    <t>obra ejecutada</t>
  </si>
  <si>
    <t xml:space="preserve">obra ejecutada y recibida a satisfaccion </t>
  </si>
  <si>
    <t xml:space="preserve">Obra construida según diseño y solicitud de cornare </t>
  </si>
  <si>
    <t xml:space="preserve">obra construida y funcional </t>
  </si>
  <si>
    <t xml:space="preserve">Numero de usuarios totales / usuarios beneficiados </t>
  </si>
  <si>
    <t xml:space="preserve">Interconexion funcinando </t>
  </si>
  <si>
    <t xml:space="preserve">Capacidad de la oferta hidrica </t>
  </si>
  <si>
    <t>Proyeccion de la oferta hidrica actual / sobre la proyeccion a 25 años</t>
  </si>
  <si>
    <t xml:space="preserve">Cantida de redes con deficiencia </t>
  </si>
  <si>
    <t xml:space="preserve">Numero de ml intervenidos </t>
  </si>
  <si>
    <t xml:space="preserve">Aserorias realizadas </t>
  </si>
  <si>
    <t xml:space="preserve">Numero de asesorias planteadas sobre las ejecutadas </t>
  </si>
  <si>
    <t xml:space="preserve">Puesta en marcha del sistema de tratamiento de agua potable </t>
  </si>
  <si>
    <t xml:space="preserve">tanque funcional </t>
  </si>
  <si>
    <t xml:space="preserve">Cantidad de quimicos a suministrar </t>
  </si>
  <si>
    <t xml:space="preserve">Cantidad </t>
  </si>
  <si>
    <t xml:space="preserve">Tanque funcional </t>
  </si>
  <si>
    <t>Viabilidad fuente alterna</t>
  </si>
  <si>
    <t xml:space="preserve">numero de estrategias para la puesta en marcha de un sistema de almacenamiento y distribuccioon </t>
  </si>
  <si>
    <t xml:space="preserve">Optimizacion realizada </t>
  </si>
  <si>
    <t xml:space="preserve"># de optimizaciones al sistema realizadas </t>
  </si>
  <si>
    <t xml:space="preserve"># de intervenciones realizadas </t>
  </si>
  <si>
    <t>Intervenciones realizadas</t>
  </si>
  <si>
    <t xml:space="preserve">Muestras realizadas </t>
  </si>
  <si>
    <t xml:space="preserve"># de muestras realizadas en el trimestre/ # programado </t>
  </si>
  <si>
    <t xml:space="preserve">Ruta alterna construida </t>
  </si>
  <si>
    <t xml:space="preserve">Ml intervenidos/ Ml totales </t>
  </si>
  <si>
    <t xml:space="preserve">Numero de mantenimientos ejecutados / los proyectados </t>
  </si>
  <si>
    <t xml:space="preserve">Numero de vertimientos intervenidos/ los ejecutados </t>
  </si>
  <si>
    <t xml:space="preserve">Numero de MH intervenidos/ MH totales </t>
  </si>
  <si>
    <t xml:space="preserve">Numero de estructuras intervenidas </t>
  </si>
  <si>
    <t xml:space="preserve">numero de intervenciones realizads </t>
  </si>
  <si>
    <t xml:space="preserve">construccion realizada </t>
  </si>
  <si>
    <t xml:space="preserve">proyecto viablizado </t>
  </si>
  <si>
    <t xml:space="preserve">proyecto viabilizado </t>
  </si>
  <si>
    <t xml:space="preserve">Numero de manternimiento ejecutado / numero de mantenimiento proyectados </t>
  </si>
  <si>
    <t>1. Informe de diagnóstico de fugas y reparaciones ejecutadas.	Corregir el 100% de las fugas detectadas en los primeros 6 meses.</t>
  </si>
  <si>
    <t>1. Manual de Protocolos de Operación Estandarizados (POE) actualizado y socializado.                     2. Bitácora digital/física de control de parámetros (pH, turbiedad, cloro residual, DBO5).</t>
  </si>
  <si>
    <t>1.Programa de formación en macromedición y detección de fugas no visibles.                                   2. Inventario técnico de la red actualizado por sector hidráulico.</t>
  </si>
  <si>
    <t>1. Plan de Reforestación con especies nativas y aislamiento de rondas hídricas.</t>
  </si>
  <si>
    <t>1. Seguimiento del Plan Maestro de Acueducto y Alcantarillado actualizado y ejecutado al 80%.</t>
  </si>
  <si>
    <t>Campañas realizadas</t>
  </si>
  <si>
    <t xml:space="preserve">numero de campañas ejecutadas </t>
  </si>
  <si>
    <t xml:space="preserve">Capacitaciones realizadas </t>
  </si>
  <si>
    <t xml:space="preserve">Porcentaje de perdidas </t>
  </si>
  <si>
    <t xml:space="preserve">Numero de capacitaciones realizadas </t>
  </si>
  <si>
    <t xml:space="preserve">Areas reforestadas </t>
  </si>
  <si>
    <t xml:space="preserve">Numero de hectareas ejecutadas </t>
  </si>
  <si>
    <t xml:space="preserve">Plan actulizado y con seguimiento </t>
  </si>
  <si>
    <t>SN</t>
  </si>
  <si>
    <t>FORMULACION PLAN DE ACCION AQUATERRA -2-2026</t>
  </si>
  <si>
    <t>GPS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</si>
</sst>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_-&quot;$&quot;* #,##0.00_-;\-&quot;$&quot;* #,##0.00_-;_-&quot;$&quot;* &quot;-&quot;??_-;_-@_-"/>
    <numFmt numFmtId="165" formatCode="&quot; &quot;#,##0.00&quot; &quot;;&quot; (&quot;#,##0.00&quot;)&quot;;&quot; -&quot;00&quot; &quot;;&quot; &quot;@&quot; &quot;"/>
    <numFmt numFmtId="166" formatCode="_ * #,##0.00_ ;_ * \-#,##0.00_ ;_ * &quot;-&quot;??_ ;_ @_ "/>
    <numFmt numFmtId="167" formatCode="_(&quot;$&quot;\ * #,##0.00_);_(&quot;$&quot;\ * \(#,##0.00\);_(&quot;$&quot;\ * &quot;-&quot;??_);_(@_)"/>
    <numFmt numFmtId="170" formatCode="0.0%"/>
    <numFmt numFmtId="171" formatCode="0.0"/>
  </numFmts>
  <fonts count="22"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8"/>
      <name val="Calibri"/>
      <family val="2"/>
      <scheme val="minor"/>
    </font>
    <font>
      <sz val="10"/>
      <name val="Arial"/>
      <family val="2"/>
    </font>
    <font>
      <sz val="10"/>
      <name val="Arial"/>
      <family val="2"/>
    </font>
    <font>
      <sz val="9"/>
      <name val="Arial"/>
      <family val="2"/>
    </font>
    <font>
      <sz val="9"/>
      <color theme="1"/>
      <name val="Arial"/>
      <family val="2"/>
    </font>
    <font>
      <b/>
      <sz val="9"/>
      <color theme="1"/>
      <name val="Arial"/>
      <family val="2"/>
    </font>
    <font>
      <sz val="10"/>
      <name val="Arial"/>
      <family val="2"/>
    </font>
    <font>
      <b/>
      <sz val="9"/>
      <name val="Arial"/>
      <family val="2"/>
    </font>
    <font>
      <sz val="9"/>
      <color rgb="FFFF0000"/>
      <name val="Arial"/>
      <family val="2"/>
    </font>
    <font>
      <sz val="11"/>
      <color rgb="FF000000"/>
      <name val="Calibri"/>
      <family val="2"/>
    </font>
    <font>
      <sz val="11"/>
      <color rgb="FF000080"/>
      <name val="Calibri"/>
      <family val="2"/>
    </font>
    <font>
      <b/>
      <sz val="9"/>
      <color rgb="FFFF0000"/>
      <name val="Arial"/>
      <family val="2"/>
    </font>
    <font>
      <sz val="7"/>
      <color theme="1"/>
      <name val="Arial"/>
      <family val="2"/>
    </font>
    <font>
      <sz val="9"/>
      <name val="Tahoma"/>
      <family val="2"/>
    </font>
    <font>
      <b/>
      <sz val="9"/>
      <name val="Tahoma"/>
      <family val="2"/>
    </font>
    <font>
      <sz val="8"/>
      <color theme="1"/>
      <name val="Arial"/>
      <family val="2"/>
    </font>
    <font>
      <sz val="12"/>
      <color rgb="FF000000"/>
      <name val="Arial"/>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CCFFCC"/>
        <bgColor rgb="FFCCFFCC"/>
      </patternFill>
    </fill>
    <fill>
      <patternFill patternType="solid">
        <fgColor theme="8" tint="0.79998168889431442"/>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medium">
        <color indexed="64"/>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style="medium">
        <color indexed="64"/>
      </bottom>
      <diagonal/>
    </border>
    <border>
      <left/>
      <right style="thin">
        <color auto="1"/>
      </right>
      <top/>
      <bottom style="thin">
        <color auto="1"/>
      </bottom>
      <diagonal/>
    </border>
    <border>
      <left/>
      <right style="thin">
        <color auto="1"/>
      </right>
      <top style="thin">
        <color auto="1"/>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thin">
        <color theme="1" tint="0.499984740745262"/>
      </top>
      <bottom style="thin">
        <color theme="1" tint="0.499984740745262"/>
      </bottom>
      <diagonal/>
    </border>
  </borders>
  <cellStyleXfs count="295">
    <xf numFmtId="0" fontId="0"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0" fontId="5" fillId="0" borderId="0"/>
    <xf numFmtId="0" fontId="6" fillId="0" borderId="0"/>
    <xf numFmtId="9" fontId="5"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0" fillId="0" borderId="0"/>
    <xf numFmtId="43" fontId="1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164"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 fillId="0" borderId="0" applyFont="0" applyFill="0" applyBorder="0" applyAlignment="0" applyProtection="0"/>
    <xf numFmtId="0" fontId="13" fillId="0" borderId="0"/>
    <xf numFmtId="0" fontId="14" fillId="3" borderId="0" applyNumberFormat="0" applyBorder="0" applyAlignment="0" applyProtection="0"/>
    <xf numFmtId="165" fontId="13"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6" fontId="5" fillId="0" borderId="0" applyFill="0" applyBorder="0" applyAlignment="0" applyProtection="0"/>
    <xf numFmtId="43"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xf numFmtId="43" fontId="5"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430">
    <xf numFmtId="0" fontId="0" fillId="0" borderId="0" xfId="0"/>
    <xf numFmtId="0" fontId="9" fillId="2" borderId="0" xfId="0" applyFont="1" applyFill="1" applyAlignment="1">
      <alignment horizontal="center" vertical="center"/>
    </xf>
    <xf numFmtId="0" fontId="8" fillId="2" borderId="2" xfId="0" applyFont="1" applyFill="1" applyBorder="1" applyAlignment="1">
      <alignment horizontal="center" vertical="center" wrapText="1"/>
    </xf>
    <xf numFmtId="164" fontId="8" fillId="2" borderId="2" xfId="2" applyFont="1" applyFill="1" applyBorder="1" applyAlignment="1">
      <alignment horizontal="center" vertical="center"/>
    </xf>
    <xf numFmtId="164" fontId="8" fillId="2" borderId="6" xfId="2" applyFont="1" applyFill="1" applyBorder="1" applyAlignment="1">
      <alignment horizontal="center" vertical="center"/>
    </xf>
    <xf numFmtId="164" fontId="8" fillId="2" borderId="10" xfId="2" applyFont="1" applyFill="1" applyBorder="1" applyAlignment="1">
      <alignment horizontal="center" vertical="center"/>
    </xf>
    <xf numFmtId="0" fontId="8" fillId="2" borderId="16" xfId="0" applyFont="1" applyFill="1" applyBorder="1" applyAlignment="1">
      <alignment horizontal="center" vertical="center" wrapText="1"/>
    </xf>
    <xf numFmtId="164" fontId="8" fillId="2" borderId="16" xfId="2" applyFont="1" applyFill="1" applyBorder="1" applyAlignment="1">
      <alignment horizontal="center" vertical="center"/>
    </xf>
    <xf numFmtId="164" fontId="8" fillId="2" borderId="19" xfId="2" applyFont="1" applyFill="1" applyBorder="1" applyAlignment="1">
      <alignment horizontal="center" vertical="center"/>
    </xf>
    <xf numFmtId="0" fontId="8" fillId="2" borderId="0" xfId="0" applyFont="1" applyFill="1" applyAlignment="1">
      <alignment vertical="center"/>
    </xf>
    <xf numFmtId="0" fontId="8" fillId="2" borderId="2" xfId="0" applyFont="1" applyFill="1" applyBorder="1" applyAlignment="1">
      <alignment vertical="center"/>
    </xf>
    <xf numFmtId="164" fontId="8" fillId="2" borderId="2" xfId="2" applyFont="1" applyFill="1" applyBorder="1" applyAlignment="1">
      <alignment vertical="center"/>
    </xf>
    <xf numFmtId="0" fontId="8" fillId="2" borderId="2" xfId="0" applyFont="1" applyFill="1" applyBorder="1" applyAlignment="1">
      <alignment vertical="center" wrapText="1"/>
    </xf>
    <xf numFmtId="0" fontId="8" fillId="2" borderId="2" xfId="0" applyFont="1" applyFill="1" applyBorder="1" applyAlignment="1">
      <alignment horizontal="left" vertical="center" wrapText="1"/>
    </xf>
    <xf numFmtId="0" fontId="7" fillId="2" borderId="2" xfId="0" applyFont="1" applyFill="1" applyBorder="1" applyAlignment="1">
      <alignment vertical="center" wrapText="1"/>
    </xf>
    <xf numFmtId="164" fontId="8" fillId="2" borderId="2" xfId="2"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3" xfId="0" applyFont="1" applyFill="1" applyBorder="1" applyAlignment="1">
      <alignment horizontal="center" vertical="center" wrapText="1"/>
    </xf>
    <xf numFmtId="164" fontId="8" fillId="2" borderId="3" xfId="2" applyFont="1" applyFill="1" applyBorder="1" applyAlignment="1">
      <alignment horizontal="center" vertical="center" wrapText="1"/>
    </xf>
    <xf numFmtId="0" fontId="9" fillId="2" borderId="2" xfId="0" applyFont="1" applyFill="1" applyBorder="1" applyAlignment="1">
      <alignment horizontal="center" vertical="center" wrapText="1"/>
    </xf>
    <xf numFmtId="9" fontId="8" fillId="2" borderId="3" xfId="1" applyFont="1" applyFill="1" applyBorder="1" applyAlignment="1">
      <alignment horizontal="center" vertical="center" wrapText="1"/>
    </xf>
    <xf numFmtId="9" fontId="8" fillId="2" borderId="3" xfId="0" applyNumberFormat="1" applyFont="1" applyFill="1" applyBorder="1" applyAlignment="1">
      <alignment horizontal="center" vertical="center" wrapText="1"/>
    </xf>
    <xf numFmtId="164" fontId="8" fillId="2" borderId="3" xfId="2" applyFont="1" applyFill="1" applyBorder="1" applyAlignment="1">
      <alignment horizontal="justify" vertical="center" wrapText="1"/>
    </xf>
    <xf numFmtId="164" fontId="8" fillId="2" borderId="3" xfId="2" applyFont="1" applyFill="1" applyBorder="1" applyAlignment="1">
      <alignment horizontal="right" vertical="center" wrapText="1"/>
    </xf>
    <xf numFmtId="0" fontId="9"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9" fontId="8" fillId="2" borderId="3" xfId="1" applyFont="1" applyFill="1" applyBorder="1" applyAlignment="1">
      <alignment horizontal="center" vertical="center" wrapText="1"/>
    </xf>
    <xf numFmtId="164" fontId="8" fillId="2" borderId="3" xfId="2" applyFont="1" applyFill="1" applyBorder="1" applyAlignment="1">
      <alignment horizontal="center" vertical="center" wrapText="1"/>
    </xf>
    <xf numFmtId="164" fontId="8" fillId="2" borderId="4" xfId="2" applyFont="1" applyFill="1" applyBorder="1" applyAlignment="1">
      <alignment horizontal="center" vertical="center" wrapText="1"/>
    </xf>
    <xf numFmtId="164" fontId="8" fillId="2" borderId="4" xfId="2" applyFont="1" applyFill="1" applyBorder="1" applyAlignment="1">
      <alignment horizontal="right" vertical="center" wrapText="1"/>
    </xf>
    <xf numFmtId="0" fontId="8" fillId="2" borderId="5" xfId="0" applyFont="1" applyFill="1" applyBorder="1" applyAlignment="1">
      <alignment horizontal="center" vertical="center" wrapText="1"/>
    </xf>
    <xf numFmtId="164" fontId="8" fillId="2" borderId="5" xfId="2" applyFont="1" applyFill="1" applyBorder="1" applyAlignment="1">
      <alignment horizontal="center" vertical="center" wrapText="1"/>
    </xf>
    <xf numFmtId="164" fontId="8" fillId="2" borderId="5" xfId="2" applyFont="1" applyFill="1" applyBorder="1" applyAlignment="1">
      <alignment horizontal="right" vertical="center" wrapText="1"/>
    </xf>
    <xf numFmtId="9" fontId="8" fillId="2" borderId="3" xfId="0" applyNumberFormat="1" applyFont="1" applyFill="1" applyBorder="1" applyAlignment="1">
      <alignment horizontal="center" vertical="center" wrapText="1"/>
    </xf>
    <xf numFmtId="164" fontId="8" fillId="2" borderId="3" xfId="2" applyFont="1" applyFill="1" applyBorder="1" applyAlignment="1">
      <alignment horizontal="right"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9" fontId="8" fillId="2" borderId="2" xfId="0" applyNumberFormat="1" applyFont="1" applyFill="1" applyBorder="1" applyAlignment="1">
      <alignment horizontal="center" vertical="center" wrapText="1"/>
    </xf>
    <xf numFmtId="9" fontId="8" fillId="2" borderId="2" xfId="1" applyFont="1" applyFill="1" applyBorder="1" applyAlignment="1">
      <alignment horizontal="center" vertical="center" wrapText="1"/>
    </xf>
    <xf numFmtId="164" fontId="8" fillId="2" borderId="2" xfId="2" applyFont="1" applyFill="1" applyBorder="1" applyAlignment="1">
      <alignment vertical="center" wrapText="1"/>
    </xf>
    <xf numFmtId="164" fontId="8" fillId="2" borderId="2" xfId="2" applyFont="1" applyFill="1" applyBorder="1" applyAlignment="1">
      <alignment horizontal="right" vertical="center" wrapText="1"/>
    </xf>
    <xf numFmtId="0" fontId="9" fillId="2" borderId="1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2" borderId="9" xfId="0" applyFont="1" applyFill="1" applyBorder="1" applyAlignment="1">
      <alignment horizontal="left" vertical="center" wrapText="1"/>
    </xf>
    <xf numFmtId="164" fontId="8" fillId="2" borderId="2" xfId="2" applyFont="1" applyFill="1" applyBorder="1" applyAlignment="1">
      <alignment horizontal="left" vertical="center" wrapText="1"/>
    </xf>
    <xf numFmtId="164" fontId="8" fillId="2" borderId="13" xfId="2" applyFont="1" applyFill="1" applyBorder="1" applyAlignment="1">
      <alignment horizontal="right" vertical="center" wrapText="1"/>
    </xf>
    <xf numFmtId="0" fontId="8" fillId="2" borderId="6" xfId="0" applyFont="1" applyFill="1" applyBorder="1" applyAlignment="1">
      <alignment horizontal="left" vertical="center" wrapText="1"/>
    </xf>
    <xf numFmtId="9"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9" fontId="8" fillId="2" borderId="6" xfId="1" applyFont="1" applyFill="1" applyBorder="1" applyAlignment="1">
      <alignment horizontal="center" vertical="center" wrapText="1"/>
    </xf>
    <xf numFmtId="164" fontId="8" fillId="2" borderId="6" xfId="2" applyFont="1" applyFill="1" applyBorder="1" applyAlignment="1">
      <alignment horizontal="center" vertical="center" wrapText="1"/>
    </xf>
    <xf numFmtId="164" fontId="8" fillId="2" borderId="6" xfId="2" applyFont="1" applyFill="1" applyBorder="1" applyAlignment="1">
      <alignment horizontal="center" vertical="center" wrapText="1"/>
    </xf>
    <xf numFmtId="164" fontId="8" fillId="2" borderId="6" xfId="2" applyFont="1" applyFill="1" applyBorder="1" applyAlignment="1">
      <alignment horizontal="right" vertical="center" wrapText="1"/>
    </xf>
    <xf numFmtId="0" fontId="9" fillId="2" borderId="10" xfId="0" applyFont="1" applyFill="1" applyBorder="1" applyAlignment="1">
      <alignment horizontal="center" vertical="center" wrapText="1"/>
    </xf>
    <xf numFmtId="0" fontId="8" fillId="2" borderId="10" xfId="0" applyFont="1" applyFill="1" applyBorder="1" applyAlignment="1">
      <alignment horizontal="left" vertical="center" wrapText="1"/>
    </xf>
    <xf numFmtId="9" fontId="8" fillId="2" borderId="10"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9" fontId="8" fillId="2" borderId="10" xfId="1" applyFont="1" applyFill="1" applyBorder="1" applyAlignment="1">
      <alignment horizontal="center" vertical="center" wrapText="1"/>
    </xf>
    <xf numFmtId="164" fontId="8" fillId="2" borderId="10" xfId="2" applyFont="1" applyFill="1" applyBorder="1" applyAlignment="1">
      <alignment horizontal="center" vertical="center" wrapText="1"/>
    </xf>
    <xf numFmtId="164" fontId="8" fillId="2" borderId="10" xfId="2" applyFont="1" applyFill="1" applyBorder="1" applyAlignment="1">
      <alignment horizontal="center" vertical="center" wrapText="1"/>
    </xf>
    <xf numFmtId="164" fontId="8" fillId="2" borderId="10" xfId="2" applyFont="1" applyFill="1" applyBorder="1" applyAlignment="1">
      <alignment horizontal="right"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9" fontId="8" fillId="2" borderId="1" xfId="1" applyFont="1" applyFill="1" applyBorder="1" applyAlignment="1">
      <alignment horizontal="center" vertical="center" wrapText="1"/>
    </xf>
    <xf numFmtId="164" fontId="8" fillId="2" borderId="1" xfId="2" applyFont="1" applyFill="1" applyBorder="1" applyAlignment="1">
      <alignment horizontal="center" vertical="center" wrapText="1"/>
    </xf>
    <xf numFmtId="164" fontId="8" fillId="2" borderId="1" xfId="2" applyFont="1" applyFill="1" applyBorder="1" applyAlignment="1">
      <alignment horizontal="center" vertical="center" wrapText="1"/>
    </xf>
    <xf numFmtId="164" fontId="8" fillId="2" borderId="1" xfId="2" applyFont="1" applyFill="1" applyBorder="1" applyAlignment="1">
      <alignment horizontal="right" vertical="center" wrapText="1"/>
    </xf>
    <xf numFmtId="0" fontId="9" fillId="2" borderId="10" xfId="0" applyFont="1" applyFill="1" applyBorder="1" applyAlignment="1">
      <alignment vertical="center" wrapText="1"/>
    </xf>
    <xf numFmtId="0" fontId="8" fillId="2" borderId="9" xfId="0" applyFont="1" applyFill="1" applyBorder="1" applyAlignment="1">
      <alignment horizontal="center" vertical="center" wrapText="1"/>
    </xf>
    <xf numFmtId="0" fontId="8" fillId="2" borderId="9" xfId="0" applyFont="1" applyFill="1" applyBorder="1" applyAlignment="1">
      <alignment vertical="center" wrapText="1"/>
    </xf>
    <xf numFmtId="9" fontId="8" fillId="2" borderId="2" xfId="2" applyNumberFormat="1" applyFont="1" applyFill="1" applyBorder="1" applyAlignment="1">
      <alignment horizontal="right" vertical="center" wrapText="1"/>
    </xf>
    <xf numFmtId="0" fontId="9" fillId="2" borderId="14"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14" xfId="0" applyFont="1" applyFill="1" applyBorder="1" applyAlignment="1">
      <alignment horizontal="center" vertical="center" wrapText="1"/>
    </xf>
    <xf numFmtId="0" fontId="8" fillId="2" borderId="14" xfId="0" applyFont="1" applyFill="1" applyBorder="1" applyAlignment="1">
      <alignment vertical="center" wrapText="1"/>
    </xf>
    <xf numFmtId="9" fontId="8" fillId="2" borderId="6" xfId="0" applyNumberFormat="1" applyFont="1" applyFill="1" applyBorder="1" applyAlignment="1">
      <alignment horizontal="center" vertical="center" wrapText="1"/>
    </xf>
    <xf numFmtId="9" fontId="8" fillId="2" borderId="6" xfId="1" applyFont="1" applyFill="1" applyBorder="1" applyAlignment="1">
      <alignment horizontal="center" vertical="center" wrapText="1"/>
    </xf>
    <xf numFmtId="164" fontId="8" fillId="2" borderId="6" xfId="2" applyFont="1" applyFill="1" applyBorder="1" applyAlignment="1">
      <alignment horizontal="right" vertical="center" wrapText="1"/>
    </xf>
    <xf numFmtId="9" fontId="8" fillId="2" borderId="6" xfId="2" applyNumberFormat="1" applyFont="1" applyFill="1" applyBorder="1" applyAlignment="1">
      <alignment horizontal="right" vertical="center" wrapText="1"/>
    </xf>
    <xf numFmtId="164" fontId="8" fillId="2" borderId="6" xfId="2" applyFont="1" applyFill="1" applyBorder="1" applyAlignment="1">
      <alignment horizontal="left" vertical="center" wrapText="1"/>
    </xf>
    <xf numFmtId="164" fontId="8" fillId="2" borderId="7" xfId="2" applyFont="1" applyFill="1" applyBorder="1" applyAlignment="1">
      <alignment horizontal="right" vertical="center" wrapText="1"/>
    </xf>
    <xf numFmtId="0" fontId="8" fillId="2" borderId="6" xfId="0" applyFont="1" applyFill="1" applyBorder="1" applyAlignment="1">
      <alignment horizontal="center" vertical="center" wrapText="1"/>
    </xf>
    <xf numFmtId="0" fontId="9" fillId="2" borderId="21" xfId="0" applyFont="1" applyFill="1" applyBorder="1" applyAlignment="1">
      <alignment horizontal="center" vertical="center"/>
    </xf>
    <xf numFmtId="1" fontId="8" fillId="2" borderId="2" xfId="0" applyNumberFormat="1" applyFont="1" applyFill="1" applyBorder="1" applyAlignment="1">
      <alignment horizontal="center" vertical="center" wrapText="1"/>
    </xf>
    <xf numFmtId="1" fontId="7" fillId="2" borderId="24" xfId="0" applyNumberFormat="1" applyFont="1" applyFill="1" applyBorder="1" applyAlignment="1">
      <alignment horizontal="center" vertical="center" wrapText="1"/>
    </xf>
    <xf numFmtId="164" fontId="15" fillId="2" borderId="8" xfId="2" applyFont="1" applyFill="1" applyBorder="1" applyAlignment="1">
      <alignment horizontal="center" vertical="center" wrapText="1"/>
    </xf>
    <xf numFmtId="164" fontId="11" fillId="2" borderId="8" xfId="2" applyFont="1" applyFill="1" applyBorder="1" applyAlignment="1">
      <alignment horizontal="center" vertical="center" wrapText="1"/>
    </xf>
    <xf numFmtId="164" fontId="11" fillId="2" borderId="24" xfId="2" applyFont="1" applyFill="1" applyBorder="1" applyAlignment="1">
      <alignment horizontal="right" vertical="center"/>
    </xf>
    <xf numFmtId="0" fontId="9" fillId="2" borderId="0" xfId="0" applyFont="1" applyFill="1" applyAlignment="1">
      <alignment horizontal="center" vertical="center"/>
    </xf>
    <xf numFmtId="10" fontId="7" fillId="2" borderId="16" xfId="0" applyNumberFormat="1" applyFont="1" applyFill="1" applyBorder="1" applyAlignment="1">
      <alignment horizontal="center" vertical="center" wrapText="1"/>
    </xf>
    <xf numFmtId="170" fontId="7" fillId="2" borderId="16" xfId="1" applyNumberFormat="1" applyFont="1" applyFill="1" applyBorder="1" applyAlignment="1">
      <alignment horizontal="center" vertical="center" wrapText="1"/>
    </xf>
    <xf numFmtId="9" fontId="7" fillId="2" borderId="16" xfId="1" applyFont="1" applyFill="1" applyBorder="1" applyAlignment="1">
      <alignment horizontal="center" vertical="center" wrapText="1"/>
    </xf>
    <xf numFmtId="164" fontId="11" fillId="2" borderId="16" xfId="2" applyFont="1" applyFill="1" applyBorder="1" applyAlignment="1">
      <alignment vertical="center" wrapText="1"/>
    </xf>
    <xf numFmtId="164" fontId="11" fillId="2" borderId="16" xfId="2" applyFont="1" applyFill="1" applyBorder="1" applyAlignment="1">
      <alignment horizontal="center" vertical="center" wrapText="1"/>
    </xf>
    <xf numFmtId="164" fontId="11" fillId="2" borderId="16" xfId="2" applyFont="1" applyFill="1" applyBorder="1" applyAlignment="1">
      <alignment horizontal="right" vertical="center"/>
    </xf>
    <xf numFmtId="1" fontId="8" fillId="2" borderId="2" xfId="1" applyNumberFormat="1" applyFont="1" applyFill="1" applyBorder="1" applyAlignment="1">
      <alignment horizontal="center" vertical="center" wrapText="1"/>
    </xf>
    <xf numFmtId="164" fontId="9" fillId="2" borderId="2" xfId="2" applyFont="1" applyFill="1" applyBorder="1" applyAlignment="1">
      <alignment horizontal="center" vertical="center" wrapText="1"/>
    </xf>
    <xf numFmtId="164" fontId="11" fillId="2" borderId="2" xfId="2" applyFont="1" applyFill="1" applyBorder="1" applyAlignment="1">
      <alignment horizontal="center" vertical="center" wrapText="1"/>
    </xf>
    <xf numFmtId="164" fontId="11" fillId="2" borderId="2" xfId="2" applyFont="1" applyFill="1" applyBorder="1" applyAlignment="1">
      <alignment horizontal="right" vertical="center"/>
    </xf>
    <xf numFmtId="0" fontId="8" fillId="2" borderId="2" xfId="0" applyFont="1" applyFill="1" applyBorder="1" applyAlignment="1">
      <alignment horizontal="left" vertical="center" wrapText="1"/>
    </xf>
    <xf numFmtId="0" fontId="8" fillId="2" borderId="2" xfId="0" applyFont="1" applyFill="1" applyBorder="1" applyAlignment="1">
      <alignment vertical="top" wrapText="1"/>
    </xf>
    <xf numFmtId="10" fontId="8" fillId="2" borderId="2" xfId="0" applyNumberFormat="1" applyFont="1" applyFill="1" applyBorder="1" applyAlignment="1">
      <alignment horizontal="center" vertical="center" wrapText="1"/>
    </xf>
    <xf numFmtId="10" fontId="8" fillId="2" borderId="2" xfId="1" applyNumberFormat="1" applyFont="1" applyFill="1" applyBorder="1" applyAlignment="1">
      <alignment horizontal="center" vertical="center" wrapText="1"/>
    </xf>
    <xf numFmtId="164" fontId="7" fillId="2" borderId="2" xfId="2" applyFont="1" applyFill="1" applyBorder="1" applyAlignment="1">
      <alignment vertical="center" wrapText="1"/>
    </xf>
    <xf numFmtId="164" fontId="7" fillId="2" borderId="2" xfId="2" applyFont="1" applyFill="1" applyBorder="1" applyAlignment="1">
      <alignment vertical="center"/>
    </xf>
    <xf numFmtId="0" fontId="9" fillId="2" borderId="2" xfId="0" applyFont="1" applyFill="1" applyBorder="1" applyAlignment="1">
      <alignment vertical="center" wrapText="1"/>
    </xf>
    <xf numFmtId="10" fontId="8" fillId="2" borderId="2" xfId="0" applyNumberFormat="1" applyFont="1" applyFill="1" applyBorder="1" applyAlignment="1">
      <alignment horizontal="center" vertical="center" wrapText="1"/>
    </xf>
    <xf numFmtId="9" fontId="8" fillId="2" borderId="2" xfId="0" applyNumberFormat="1" applyFont="1" applyFill="1" applyBorder="1" applyAlignment="1">
      <alignment horizontal="center" vertical="center" wrapText="1"/>
    </xf>
    <xf numFmtId="9" fontId="8" fillId="2" borderId="2" xfId="1" applyFont="1" applyFill="1" applyBorder="1" applyAlignment="1">
      <alignment horizontal="center" vertical="center" wrapText="1"/>
    </xf>
    <xf numFmtId="164" fontId="8" fillId="2" borderId="2" xfId="2" applyFont="1" applyFill="1" applyBorder="1" applyAlignment="1">
      <alignment horizontal="left" vertical="center"/>
    </xf>
    <xf numFmtId="164" fontId="7" fillId="2" borderId="2" xfId="2" applyFont="1" applyFill="1" applyBorder="1" applyAlignment="1">
      <alignment horizontal="right" vertical="center" wrapText="1"/>
    </xf>
    <xf numFmtId="10" fontId="8" fillId="2" borderId="2" xfId="0" applyNumberFormat="1" applyFont="1" applyFill="1" applyBorder="1" applyAlignment="1">
      <alignment vertical="center" wrapText="1"/>
    </xf>
    <xf numFmtId="0" fontId="8" fillId="2" borderId="2" xfId="0" applyFont="1" applyFill="1" applyBorder="1" applyAlignment="1">
      <alignment horizontal="left" vertical="top" wrapText="1"/>
    </xf>
    <xf numFmtId="9" fontId="8" fillId="2" borderId="2" xfId="1" applyFont="1" applyFill="1" applyBorder="1" applyAlignment="1">
      <alignment vertical="center" wrapText="1"/>
    </xf>
    <xf numFmtId="164" fontId="8" fillId="2" borderId="2" xfId="2" applyFont="1" applyFill="1" applyBorder="1" applyAlignment="1">
      <alignment horizontal="right" vertical="center"/>
    </xf>
    <xf numFmtId="9"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164" fontId="8" fillId="2" borderId="2" xfId="2" applyFont="1" applyFill="1" applyBorder="1" applyAlignment="1">
      <alignment horizontal="center" vertical="center" wrapText="1"/>
    </xf>
    <xf numFmtId="164" fontId="7" fillId="2" borderId="2" xfId="2" applyFont="1" applyFill="1" applyBorder="1" applyAlignment="1">
      <alignment horizontal="center" vertical="center" wrapText="1"/>
    </xf>
    <xf numFmtId="164" fontId="7" fillId="2" borderId="2" xfId="2" applyFont="1" applyFill="1" applyBorder="1" applyAlignment="1">
      <alignment horizontal="center" vertical="center" wrapText="1"/>
    </xf>
    <xf numFmtId="164" fontId="8" fillId="2" borderId="2" xfId="2" applyFont="1" applyFill="1" applyBorder="1" applyAlignment="1">
      <alignment horizontal="right" vertical="center"/>
    </xf>
    <xf numFmtId="0" fontId="7" fillId="2" borderId="16" xfId="0" applyFont="1" applyFill="1" applyBorder="1" applyAlignment="1">
      <alignment horizontal="center" vertical="center" wrapText="1"/>
    </xf>
    <xf numFmtId="0" fontId="7" fillId="2" borderId="16" xfId="0" applyFont="1" applyFill="1" applyBorder="1" applyAlignment="1">
      <alignment horizontal="center" vertical="center"/>
    </xf>
    <xf numFmtId="10" fontId="8" fillId="2" borderId="16" xfId="0" applyNumberFormat="1" applyFont="1" applyFill="1" applyBorder="1" applyAlignment="1">
      <alignment horizontal="center" vertical="center" wrapText="1"/>
    </xf>
    <xf numFmtId="9" fontId="7" fillId="2" borderId="16" xfId="1" applyFont="1" applyFill="1" applyBorder="1" applyAlignment="1">
      <alignment horizontal="center" vertical="center"/>
    </xf>
    <xf numFmtId="9" fontId="7" fillId="2" borderId="16" xfId="0" applyNumberFormat="1" applyFont="1" applyFill="1" applyBorder="1" applyAlignment="1">
      <alignment horizontal="center" vertical="center"/>
    </xf>
    <xf numFmtId="164" fontId="7" fillId="2" borderId="16" xfId="2" applyFont="1" applyFill="1" applyBorder="1" applyAlignment="1">
      <alignment horizontal="center" vertical="center" wrapText="1"/>
    </xf>
    <xf numFmtId="164" fontId="8" fillId="2" borderId="2" xfId="0" applyNumberFormat="1" applyFont="1" applyFill="1" applyBorder="1" applyAlignment="1">
      <alignment horizontal="right" vertical="center"/>
    </xf>
    <xf numFmtId="0" fontId="7" fillId="2" borderId="18" xfId="0" applyFont="1" applyFill="1" applyBorder="1" applyAlignment="1">
      <alignment horizontal="center" vertical="center" wrapText="1"/>
    </xf>
    <xf numFmtId="0" fontId="7" fillId="2" borderId="18" xfId="0" applyFont="1" applyFill="1" applyBorder="1" applyAlignment="1">
      <alignment horizontal="center" vertical="center"/>
    </xf>
    <xf numFmtId="0" fontId="8" fillId="2" borderId="18" xfId="0" applyFont="1" applyFill="1" applyBorder="1" applyAlignment="1">
      <alignment horizontal="center" vertical="center" wrapText="1"/>
    </xf>
    <xf numFmtId="9" fontId="7" fillId="2" borderId="18" xfId="0"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3" xfId="0" applyFont="1" applyFill="1" applyBorder="1" applyAlignment="1">
      <alignment horizontal="center" vertical="center"/>
    </xf>
    <xf numFmtId="164" fontId="11" fillId="2" borderId="24" xfId="2" applyFont="1" applyFill="1" applyBorder="1" applyAlignment="1">
      <alignment vertical="center"/>
    </xf>
    <xf numFmtId="44" fontId="7" fillId="2" borderId="24" xfId="0" applyNumberFormat="1" applyFont="1" applyFill="1" applyBorder="1" applyAlignment="1">
      <alignment vertical="center"/>
    </xf>
    <xf numFmtId="164" fontId="9" fillId="2" borderId="24" xfId="2" applyFont="1" applyFill="1" applyBorder="1" applyAlignment="1">
      <alignment horizontal="right" vertical="center"/>
    </xf>
    <xf numFmtId="164" fontId="9" fillId="2" borderId="8" xfId="2" applyFont="1" applyFill="1" applyBorder="1" applyAlignment="1">
      <alignment horizontal="center" vertical="center"/>
    </xf>
    <xf numFmtId="9" fontId="9" fillId="2" borderId="24" xfId="1" applyFont="1" applyFill="1" applyBorder="1" applyAlignment="1">
      <alignment horizontal="right" vertical="center"/>
    </xf>
    <xf numFmtId="0" fontId="11"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9" fontId="7" fillId="2" borderId="2" xfId="0" applyNumberFormat="1" applyFont="1" applyFill="1" applyBorder="1" applyAlignment="1">
      <alignment horizontal="center" vertical="center" wrapText="1"/>
    </xf>
    <xf numFmtId="164" fontId="11" fillId="2" borderId="2" xfId="2" applyFont="1" applyFill="1" applyBorder="1" applyAlignment="1">
      <alignment horizontal="right" vertical="center" wrapText="1"/>
    </xf>
    <xf numFmtId="164" fontId="7" fillId="2" borderId="13" xfId="2" applyFont="1" applyFill="1" applyBorder="1" applyAlignment="1">
      <alignment horizontal="right" vertical="center" wrapText="1"/>
    </xf>
    <xf numFmtId="164" fontId="7" fillId="2" borderId="6" xfId="2" applyFont="1" applyFill="1" applyBorder="1" applyAlignment="1">
      <alignment horizontal="right" vertical="center" wrapText="1"/>
    </xf>
    <xf numFmtId="164" fontId="8" fillId="2" borderId="6" xfId="2" applyFont="1" applyFill="1" applyBorder="1" applyAlignment="1">
      <alignment horizontal="right" vertical="center"/>
    </xf>
    <xf numFmtId="164" fontId="7" fillId="2" borderId="7" xfId="2" applyFont="1" applyFill="1" applyBorder="1" applyAlignment="1">
      <alignment horizontal="right" vertical="center" wrapText="1"/>
    </xf>
    <xf numFmtId="0" fontId="11" fillId="2" borderId="6" xfId="0" applyFont="1" applyFill="1" applyBorder="1" applyAlignment="1">
      <alignment horizontal="center" vertical="center"/>
    </xf>
    <xf numFmtId="0" fontId="8" fillId="2" borderId="6" xfId="0" applyFont="1" applyFill="1" applyBorder="1" applyAlignment="1">
      <alignment horizontal="left" vertical="center" wrapText="1"/>
    </xf>
    <xf numFmtId="0" fontId="7" fillId="2" borderId="6" xfId="0" applyFont="1" applyFill="1" applyBorder="1" applyAlignment="1">
      <alignment vertical="center" wrapText="1"/>
    </xf>
    <xf numFmtId="0" fontId="7" fillId="2" borderId="6" xfId="0" applyFont="1" applyFill="1" applyBorder="1" applyAlignment="1">
      <alignment horizontal="center" vertical="center" wrapText="1"/>
    </xf>
    <xf numFmtId="164" fontId="7" fillId="2" borderId="1" xfId="2" applyFont="1" applyFill="1" applyBorder="1" applyAlignment="1">
      <alignment horizontal="center" vertical="center" wrapText="1"/>
    </xf>
    <xf numFmtId="164" fontId="7" fillId="2" borderId="15" xfId="2" applyFont="1" applyFill="1" applyBorder="1" applyAlignment="1">
      <alignment horizontal="center" vertical="center" wrapText="1"/>
    </xf>
    <xf numFmtId="0" fontId="8" fillId="2" borderId="2" xfId="0" applyFont="1" applyFill="1" applyBorder="1" applyAlignment="1">
      <alignment horizontal="left" vertical="justify" wrapText="1"/>
    </xf>
    <xf numFmtId="0" fontId="11" fillId="2" borderId="6" xfId="0" applyFont="1" applyFill="1" applyBorder="1" applyAlignment="1">
      <alignment horizontal="center" vertical="center"/>
    </xf>
    <xf numFmtId="9" fontId="8" fillId="2" borderId="6" xfId="1"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6" xfId="0" applyFont="1" applyFill="1" applyBorder="1" applyAlignment="1">
      <alignment horizontal="center" vertical="center" wrapText="1"/>
    </xf>
    <xf numFmtId="9" fontId="7" fillId="2" borderId="6" xfId="0" applyNumberFormat="1" applyFont="1" applyFill="1" applyBorder="1" applyAlignment="1">
      <alignment horizontal="center" vertical="center" wrapText="1"/>
    </xf>
    <xf numFmtId="164" fontId="11" fillId="2" borderId="6" xfId="2" applyFont="1" applyFill="1" applyBorder="1" applyAlignment="1">
      <alignment horizontal="center" vertical="center" wrapText="1"/>
    </xf>
    <xf numFmtId="164" fontId="7" fillId="2" borderId="6" xfId="2" applyFont="1" applyFill="1" applyBorder="1" applyAlignment="1">
      <alignment horizontal="center" vertical="center" wrapText="1"/>
    </xf>
    <xf numFmtId="0" fontId="11" fillId="2" borderId="1" xfId="0" applyFont="1" applyFill="1" applyBorder="1" applyAlignment="1">
      <alignment horizontal="center" vertical="center"/>
    </xf>
    <xf numFmtId="9" fontId="8" fillId="2" borderId="1" xfId="1"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164" fontId="11" fillId="2" borderId="1" xfId="2" applyFont="1" applyFill="1" applyBorder="1" applyAlignment="1">
      <alignment horizontal="center" vertical="center" wrapText="1"/>
    </xf>
    <xf numFmtId="164" fontId="7" fillId="2" borderId="1" xfId="2"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8" fillId="2" borderId="6" xfId="0" applyFont="1" applyFill="1" applyBorder="1" applyAlignment="1">
      <alignment vertical="center" wrapText="1"/>
    </xf>
    <xf numFmtId="49" fontId="7" fillId="2" borderId="6" xfId="1" applyNumberFormat="1" applyFont="1" applyFill="1" applyBorder="1" applyAlignment="1">
      <alignment horizontal="center" vertical="center" wrapText="1"/>
    </xf>
    <xf numFmtId="171" fontId="8" fillId="2" borderId="6" xfId="0" applyNumberFormat="1" applyFont="1" applyFill="1" applyBorder="1" applyAlignment="1">
      <alignment horizontal="center" vertical="center"/>
    </xf>
    <xf numFmtId="0" fontId="21" fillId="2" borderId="2" xfId="0" applyFont="1" applyFill="1" applyBorder="1" applyAlignment="1">
      <alignment horizontal="justify" vertical="justify" wrapText="1"/>
    </xf>
    <xf numFmtId="0" fontId="11" fillId="2" borderId="10" xfId="0" applyFont="1" applyFill="1" applyBorder="1" applyAlignment="1">
      <alignment horizontal="center" vertical="center"/>
    </xf>
    <xf numFmtId="49" fontId="7" fillId="2" borderId="10" xfId="1" applyNumberFormat="1" applyFont="1" applyFill="1" applyBorder="1" applyAlignment="1">
      <alignment horizontal="center" vertical="center" wrapText="1"/>
    </xf>
    <xf numFmtId="171" fontId="8" fillId="2" borderId="10" xfId="0" applyNumberFormat="1" applyFont="1" applyFill="1" applyBorder="1" applyAlignment="1">
      <alignment horizontal="center" vertical="center"/>
    </xf>
    <xf numFmtId="0" fontId="7" fillId="2" borderId="10" xfId="0" applyFont="1" applyFill="1" applyBorder="1" applyAlignment="1">
      <alignment horizontal="center" vertical="center" wrapText="1"/>
    </xf>
    <xf numFmtId="0" fontId="21" fillId="2" borderId="6" xfId="0" applyFont="1" applyFill="1" applyBorder="1" applyAlignment="1">
      <alignment horizontal="left" vertical="justify" wrapText="1"/>
    </xf>
    <xf numFmtId="164" fontId="11" fillId="2" borderId="6" xfId="2" applyFont="1" applyFill="1" applyBorder="1" applyAlignment="1">
      <alignment horizontal="center" vertical="center" wrapText="1"/>
    </xf>
    <xf numFmtId="49" fontId="7" fillId="2" borderId="1" xfId="1" applyNumberFormat="1" applyFont="1" applyFill="1" applyBorder="1" applyAlignment="1">
      <alignment horizontal="center" vertical="center" wrapText="1"/>
    </xf>
    <xf numFmtId="171" fontId="8" fillId="2" borderId="1" xfId="0" applyNumberFormat="1" applyFont="1" applyFill="1" applyBorder="1" applyAlignment="1">
      <alignment horizontal="center" vertical="center"/>
    </xf>
    <xf numFmtId="0" fontId="21" fillId="2" borderId="1" xfId="0" applyFont="1" applyFill="1" applyBorder="1" applyAlignment="1">
      <alignment horizontal="left" vertical="justify" wrapText="1"/>
    </xf>
    <xf numFmtId="0" fontId="11" fillId="2" borderId="1" xfId="0" applyFont="1" applyFill="1" applyBorder="1" applyAlignment="1">
      <alignment horizontal="center" vertical="center"/>
    </xf>
    <xf numFmtId="49" fontId="7" fillId="2" borderId="17" xfId="1" applyNumberFormat="1" applyFont="1" applyFill="1" applyBorder="1" applyAlignment="1">
      <alignment horizontal="center" vertical="center" wrapText="1"/>
    </xf>
    <xf numFmtId="171" fontId="7" fillId="2" borderId="10" xfId="0" applyNumberFormat="1" applyFont="1" applyFill="1" applyBorder="1" applyAlignment="1">
      <alignment horizontal="center" vertical="center"/>
    </xf>
    <xf numFmtId="49" fontId="7" fillId="2" borderId="1" xfId="1" applyNumberFormat="1" applyFont="1" applyFill="1" applyBorder="1" applyAlignment="1">
      <alignment horizontal="center" vertical="center" wrapText="1"/>
    </xf>
    <xf numFmtId="0" fontId="11" fillId="2" borderId="2" xfId="0" applyFont="1" applyFill="1" applyBorder="1" applyAlignment="1">
      <alignment horizontal="center" vertical="center"/>
    </xf>
    <xf numFmtId="171" fontId="8" fillId="2" borderId="10" xfId="0" applyNumberFormat="1" applyFont="1" applyFill="1" applyBorder="1" applyAlignment="1">
      <alignment horizontal="center" vertical="center"/>
    </xf>
    <xf numFmtId="49" fontId="7" fillId="2" borderId="17" xfId="1" applyNumberFormat="1" applyFont="1" applyFill="1" applyBorder="1" applyAlignment="1">
      <alignment horizontal="left" vertical="center" wrapText="1"/>
    </xf>
    <xf numFmtId="49" fontId="7" fillId="2" borderId="1" xfId="1" applyNumberFormat="1" applyFont="1" applyFill="1" applyBorder="1" applyAlignment="1">
      <alignment horizontal="left" vertical="center" wrapText="1"/>
    </xf>
    <xf numFmtId="0" fontId="11" fillId="2" borderId="2" xfId="0" applyFont="1" applyFill="1" applyBorder="1" applyAlignment="1">
      <alignment horizontal="center" vertical="center"/>
    </xf>
    <xf numFmtId="164" fontId="7" fillId="2" borderId="6" xfId="2" applyFont="1" applyFill="1" applyBorder="1" applyAlignment="1">
      <alignment horizontal="right" vertical="center" wrapText="1"/>
    </xf>
    <xf numFmtId="164" fontId="7" fillId="2" borderId="1" xfId="2" applyFont="1" applyFill="1" applyBorder="1" applyAlignment="1">
      <alignment horizontal="right" vertical="center" wrapText="1"/>
    </xf>
    <xf numFmtId="0" fontId="8" fillId="2" borderId="12" xfId="0" applyFont="1" applyFill="1" applyBorder="1" applyAlignment="1">
      <alignment horizontal="left" vertical="center" wrapText="1"/>
    </xf>
    <xf numFmtId="9" fontId="8" fillId="2" borderId="10" xfId="1" applyFont="1" applyFill="1" applyBorder="1" applyAlignment="1">
      <alignment horizontal="center" vertical="center" wrapText="1"/>
    </xf>
    <xf numFmtId="0" fontId="8" fillId="2" borderId="17"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9" fillId="2" borderId="2" xfId="0" applyFont="1" applyFill="1" applyBorder="1" applyAlignment="1">
      <alignment vertical="center" wrapText="1"/>
    </xf>
    <xf numFmtId="49" fontId="7" fillId="2" borderId="2" xfId="0" applyNumberFormat="1" applyFont="1" applyFill="1" applyBorder="1" applyAlignment="1">
      <alignment horizontal="center" vertical="center" wrapText="1"/>
    </xf>
    <xf numFmtId="49" fontId="7" fillId="2" borderId="2" xfId="1" applyNumberFormat="1" applyFont="1" applyFill="1" applyBorder="1" applyAlignment="1">
      <alignment horizontal="left" vertical="center" wrapText="1"/>
    </xf>
    <xf numFmtId="49" fontId="8" fillId="2" borderId="9" xfId="1" applyNumberFormat="1" applyFont="1" applyFill="1" applyBorder="1" applyAlignment="1">
      <alignment horizontal="left" vertical="center" wrapText="1"/>
    </xf>
    <xf numFmtId="164" fontId="7" fillId="2" borderId="7" xfId="2" applyFont="1" applyFill="1" applyBorder="1" applyAlignment="1">
      <alignment horizontal="right" vertical="center" wrapText="1"/>
    </xf>
    <xf numFmtId="164" fontId="7" fillId="2" borderId="2" xfId="2" applyFont="1" applyFill="1" applyBorder="1" applyAlignment="1">
      <alignment horizontal="right" vertical="center" wrapText="1"/>
    </xf>
    <xf numFmtId="9" fontId="8" fillId="2" borderId="9" xfId="1" applyFont="1" applyFill="1" applyBorder="1" applyAlignment="1">
      <alignment horizontal="left" vertical="center" wrapText="1"/>
    </xf>
    <xf numFmtId="164" fontId="7" fillId="2" borderId="10" xfId="2" applyFont="1" applyFill="1" applyBorder="1" applyAlignment="1">
      <alignment horizontal="right" vertical="center" wrapText="1"/>
    </xf>
    <xf numFmtId="164" fontId="7" fillId="2" borderId="10" xfId="2" applyFont="1" applyFill="1" applyBorder="1" applyAlignment="1">
      <alignment horizontal="right" vertical="center" wrapText="1"/>
    </xf>
    <xf numFmtId="164" fontId="7" fillId="2" borderId="11" xfId="2" applyFont="1" applyFill="1" applyBorder="1" applyAlignment="1">
      <alignment horizontal="right" vertical="center" wrapText="1"/>
    </xf>
    <xf numFmtId="49" fontId="7" fillId="2" borderId="9" xfId="1" applyNumberFormat="1" applyFont="1" applyFill="1" applyBorder="1" applyAlignment="1">
      <alignment horizontal="left" vertical="center" wrapText="1"/>
    </xf>
    <xf numFmtId="164" fontId="7" fillId="2" borderId="15" xfId="2" applyFont="1" applyFill="1" applyBorder="1" applyAlignment="1">
      <alignment horizontal="right" vertical="center" wrapText="1"/>
    </xf>
    <xf numFmtId="0" fontId="8" fillId="2" borderId="17" xfId="0" applyFont="1" applyFill="1" applyBorder="1" applyAlignment="1">
      <alignment horizontal="left" vertical="center" wrapText="1"/>
    </xf>
    <xf numFmtId="164" fontId="7" fillId="2" borderId="6" xfId="2" applyFont="1" applyFill="1" applyBorder="1" applyAlignment="1">
      <alignment horizontal="center" vertical="center" wrapText="1"/>
    </xf>
    <xf numFmtId="164" fontId="7" fillId="2" borderId="7" xfId="2" applyFont="1" applyFill="1" applyBorder="1" applyAlignment="1">
      <alignment horizontal="center" vertical="center" wrapText="1"/>
    </xf>
    <xf numFmtId="2" fontId="7" fillId="2" borderId="2" xfId="0" applyNumberFormat="1" applyFont="1" applyFill="1" applyBorder="1" applyAlignment="1">
      <alignment horizontal="center" vertical="center" wrapText="1"/>
    </xf>
    <xf numFmtId="164" fontId="7" fillId="2" borderId="13" xfId="2" applyFont="1" applyFill="1" applyBorder="1" applyAlignment="1">
      <alignment horizontal="center" vertical="center" wrapText="1"/>
    </xf>
    <xf numFmtId="49" fontId="7" fillId="2" borderId="2" xfId="1" applyNumberFormat="1" applyFont="1" applyFill="1" applyBorder="1" applyAlignment="1">
      <alignment vertical="center" wrapText="1"/>
    </xf>
    <xf numFmtId="164" fontId="11" fillId="2" borderId="2" xfId="2" applyFont="1" applyFill="1" applyBorder="1" applyAlignment="1">
      <alignment vertical="center" wrapText="1"/>
    </xf>
    <xf numFmtId="164" fontId="7" fillId="2" borderId="6" xfId="2" applyFont="1" applyFill="1" applyBorder="1" applyAlignment="1">
      <alignment horizontal="center" vertical="center"/>
    </xf>
    <xf numFmtId="164" fontId="7" fillId="2" borderId="7" xfId="2" applyFont="1" applyFill="1" applyBorder="1" applyAlignment="1">
      <alignment horizontal="center" vertical="center"/>
    </xf>
    <xf numFmtId="164" fontId="7" fillId="2" borderId="2" xfId="2" applyFont="1" applyFill="1" applyBorder="1" applyAlignment="1">
      <alignment horizontal="center" vertical="center"/>
    </xf>
    <xf numFmtId="164" fontId="7" fillId="2" borderId="2" xfId="2" applyFont="1" applyFill="1" applyBorder="1" applyAlignment="1">
      <alignment horizontal="center" vertical="center"/>
    </xf>
    <xf numFmtId="164" fontId="7" fillId="2" borderId="10" xfId="2" applyFont="1" applyFill="1" applyBorder="1" applyAlignment="1">
      <alignment horizontal="center" vertical="center"/>
    </xf>
    <xf numFmtId="164" fontId="7" fillId="2" borderId="11" xfId="2" applyFont="1" applyFill="1" applyBorder="1" applyAlignment="1">
      <alignment horizontal="center" vertical="center"/>
    </xf>
    <xf numFmtId="49" fontId="7" fillId="2" borderId="6" xfId="1" applyNumberFormat="1" applyFont="1" applyFill="1" applyBorder="1" applyAlignment="1">
      <alignment vertical="center" wrapText="1"/>
    </xf>
    <xf numFmtId="10" fontId="7" fillId="2" borderId="2" xfId="0" applyNumberFormat="1" applyFont="1" applyFill="1" applyBorder="1" applyAlignment="1">
      <alignment horizontal="center" vertical="center" wrapText="1"/>
    </xf>
    <xf numFmtId="170" fontId="7" fillId="2" borderId="2" xfId="0" applyNumberFormat="1" applyFont="1" applyFill="1" applyBorder="1" applyAlignment="1">
      <alignment horizontal="center" vertical="center" wrapText="1"/>
    </xf>
    <xf numFmtId="164" fontId="7" fillId="2" borderId="10" xfId="2" applyFont="1" applyFill="1" applyBorder="1" applyAlignment="1">
      <alignment horizontal="center" vertical="center"/>
    </xf>
    <xf numFmtId="164" fontId="7" fillId="2" borderId="13" xfId="2" applyFont="1" applyFill="1" applyBorder="1" applyAlignment="1">
      <alignment horizontal="center" vertical="center"/>
    </xf>
    <xf numFmtId="9" fontId="8" fillId="2" borderId="14" xfId="0" applyNumberFormat="1" applyFont="1" applyFill="1" applyBorder="1" applyAlignment="1">
      <alignment horizontal="center" vertical="center" wrapText="1"/>
    </xf>
    <xf numFmtId="49" fontId="7" fillId="2" borderId="12" xfId="1" applyNumberFormat="1" applyFont="1" applyFill="1" applyBorder="1" applyAlignment="1">
      <alignment horizontal="left" vertical="center" wrapText="1"/>
    </xf>
    <xf numFmtId="171" fontId="8" fillId="2" borderId="1" xfId="0" applyNumberFormat="1" applyFont="1" applyFill="1" applyBorder="1" applyAlignment="1">
      <alignment horizontal="center" vertical="center" wrapText="1"/>
    </xf>
    <xf numFmtId="49" fontId="8" fillId="2" borderId="12" xfId="1" applyNumberFormat="1" applyFont="1" applyFill="1" applyBorder="1" applyAlignment="1">
      <alignment horizontal="center" vertical="center" wrapText="1"/>
    </xf>
    <xf numFmtId="49" fontId="7" fillId="2" borderId="12" xfId="1" applyNumberFormat="1" applyFont="1" applyFill="1" applyBorder="1" applyAlignment="1">
      <alignment horizontal="center" vertical="center" wrapText="1"/>
    </xf>
    <xf numFmtId="9" fontId="7" fillId="2" borderId="2" xfId="1" applyFont="1" applyFill="1" applyBorder="1" applyAlignment="1">
      <alignment horizontal="center" vertical="center" wrapText="1"/>
    </xf>
    <xf numFmtId="164" fontId="11" fillId="2" borderId="1" xfId="2" applyFont="1" applyFill="1" applyBorder="1" applyAlignment="1">
      <alignment horizontal="right" vertical="center" wrapText="1"/>
    </xf>
    <xf numFmtId="164" fontId="7" fillId="2" borderId="11" xfId="2" applyFont="1" applyFill="1" applyBorder="1" applyAlignment="1">
      <alignment horizontal="right" vertical="center" wrapText="1"/>
    </xf>
    <xf numFmtId="0" fontId="7" fillId="2" borderId="9" xfId="3" applyFont="1" applyFill="1" applyBorder="1" applyAlignment="1">
      <alignment horizontal="center" vertical="center" wrapText="1"/>
    </xf>
    <xf numFmtId="164" fontId="7" fillId="2" borderId="9" xfId="2" applyFont="1" applyFill="1" applyBorder="1" applyAlignment="1">
      <alignment horizontal="center" vertical="center" wrapText="1"/>
    </xf>
    <xf numFmtId="0" fontId="8" fillId="2" borderId="9" xfId="3" applyFont="1" applyFill="1" applyBorder="1" applyAlignment="1">
      <alignment horizontal="left" vertical="center" wrapText="1"/>
    </xf>
    <xf numFmtId="164" fontId="7" fillId="2" borderId="9" xfId="2" applyFont="1" applyFill="1" applyBorder="1" applyAlignment="1">
      <alignment vertical="center" wrapText="1"/>
    </xf>
    <xf numFmtId="170" fontId="7" fillId="2" borderId="9" xfId="1" applyNumberFormat="1" applyFont="1" applyFill="1" applyBorder="1" applyAlignment="1">
      <alignment horizontal="center" vertical="center" wrapText="1"/>
    </xf>
    <xf numFmtId="9" fontId="7" fillId="2" borderId="9" xfId="1" applyFont="1" applyFill="1" applyBorder="1" applyAlignment="1">
      <alignment horizontal="center" vertical="center" wrapText="1"/>
    </xf>
    <xf numFmtId="164" fontId="7" fillId="2" borderId="20" xfId="2" applyFont="1" applyFill="1" applyBorder="1" applyAlignment="1">
      <alignment vertical="center" wrapText="1"/>
    </xf>
    <xf numFmtId="0" fontId="11" fillId="2" borderId="6" xfId="0"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7" fillId="2" borderId="6" xfId="3" applyFont="1" applyFill="1" applyBorder="1" applyAlignment="1">
      <alignment horizontal="center" vertical="center" wrapText="1"/>
    </xf>
    <xf numFmtId="164" fontId="9" fillId="2" borderId="6" xfId="2" applyFont="1" applyFill="1" applyBorder="1" applyAlignment="1">
      <alignment horizontal="center" vertical="center"/>
    </xf>
    <xf numFmtId="164" fontId="9" fillId="2" borderId="7" xfId="2" applyFont="1" applyFill="1" applyBorder="1" applyAlignment="1">
      <alignment horizontal="center" vertical="center"/>
    </xf>
    <xf numFmtId="164" fontId="9" fillId="2" borderId="2" xfId="2" applyFont="1" applyFill="1" applyBorder="1" applyAlignment="1">
      <alignment horizontal="center" vertical="center"/>
    </xf>
    <xf numFmtId="164" fontId="9" fillId="2" borderId="6" xfId="2" applyFont="1" applyFill="1" applyBorder="1" applyAlignment="1">
      <alignment horizontal="right" vertical="center" wrapText="1"/>
    </xf>
    <xf numFmtId="0" fontId="11" fillId="2" borderId="10" xfId="0" applyFont="1" applyFill="1" applyBorder="1" applyAlignment="1">
      <alignment horizontal="center" vertical="center" wrapText="1"/>
    </xf>
    <xf numFmtId="0" fontId="8" fillId="2" borderId="10" xfId="3" applyFont="1" applyFill="1" applyBorder="1" applyAlignment="1">
      <alignment horizontal="center" vertical="center" wrapText="1"/>
    </xf>
    <xf numFmtId="0" fontId="8" fillId="2" borderId="10" xfId="3" applyFont="1" applyFill="1" applyBorder="1" applyAlignment="1">
      <alignment horizontal="center" vertical="center" wrapText="1"/>
    </xf>
    <xf numFmtId="0" fontId="7" fillId="2" borderId="10" xfId="3" applyFont="1" applyFill="1" applyBorder="1" applyAlignment="1">
      <alignment horizontal="center" vertical="center" wrapText="1"/>
    </xf>
    <xf numFmtId="164" fontId="7" fillId="2" borderId="10" xfId="2" applyFont="1" applyFill="1" applyBorder="1" applyAlignment="1">
      <alignment horizontal="center" vertical="center" wrapText="1"/>
    </xf>
    <xf numFmtId="164" fontId="9" fillId="2" borderId="10" xfId="2" applyFont="1" applyFill="1" applyBorder="1" applyAlignment="1">
      <alignment horizontal="center" vertical="center"/>
    </xf>
    <xf numFmtId="164" fontId="9" fillId="2" borderId="11" xfId="2" applyFont="1" applyFill="1" applyBorder="1" applyAlignment="1">
      <alignment horizontal="center" vertical="center"/>
    </xf>
    <xf numFmtId="164" fontId="9" fillId="2" borderId="10" xfId="2" applyFont="1" applyFill="1" applyBorder="1" applyAlignment="1">
      <alignment horizontal="right" vertical="center" wrapText="1"/>
    </xf>
    <xf numFmtId="0" fontId="11" fillId="2" borderId="1"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3" applyFont="1" applyFill="1" applyBorder="1" applyAlignment="1">
      <alignment horizontal="center" vertical="center" wrapText="1"/>
    </xf>
    <xf numFmtId="0" fontId="7" fillId="2" borderId="1" xfId="3" applyFont="1" applyFill="1" applyBorder="1" applyAlignment="1">
      <alignment horizontal="center" vertical="center" wrapText="1"/>
    </xf>
    <xf numFmtId="164" fontId="9" fillId="2" borderId="1" xfId="2" applyFont="1" applyFill="1" applyBorder="1" applyAlignment="1">
      <alignment horizontal="center" vertical="center"/>
    </xf>
    <xf numFmtId="164" fontId="9" fillId="2" borderId="1" xfId="2" applyFont="1" applyFill="1" applyBorder="1" applyAlignment="1">
      <alignment horizontal="right" vertical="center" wrapText="1"/>
    </xf>
    <xf numFmtId="9" fontId="8" fillId="2" borderId="2" xfId="3" applyNumberFormat="1" applyFont="1" applyFill="1" applyBorder="1" applyAlignment="1">
      <alignment horizontal="center" vertical="center"/>
    </xf>
    <xf numFmtId="0" fontId="7" fillId="2" borderId="2" xfId="3" applyFont="1" applyFill="1" applyBorder="1" applyAlignment="1">
      <alignment vertical="center" wrapText="1"/>
    </xf>
    <xf numFmtId="0" fontId="7" fillId="2" borderId="2" xfId="3" applyFont="1" applyFill="1" applyBorder="1" applyAlignment="1">
      <alignment horizontal="center" vertical="center" wrapText="1"/>
    </xf>
    <xf numFmtId="164" fontId="8" fillId="2" borderId="11" xfId="2" applyFont="1" applyFill="1" applyBorder="1" applyAlignment="1">
      <alignment horizontal="center" vertical="center"/>
    </xf>
    <xf numFmtId="0" fontId="8" fillId="2" borderId="9" xfId="3" applyFont="1" applyFill="1" applyBorder="1" applyAlignment="1">
      <alignment horizontal="center" vertical="center" wrapText="1"/>
    </xf>
    <xf numFmtId="9" fontId="7" fillId="2" borderId="2" xfId="3" applyNumberFormat="1" applyFont="1" applyFill="1" applyBorder="1" applyAlignment="1">
      <alignment vertical="center" wrapText="1"/>
    </xf>
    <xf numFmtId="164" fontId="8" fillId="2" borderId="1" xfId="2" applyFont="1" applyFill="1" applyBorder="1" applyAlignment="1">
      <alignment horizontal="center" vertical="center"/>
    </xf>
    <xf numFmtId="164" fontId="8" fillId="2" borderId="15" xfId="2" applyFont="1" applyFill="1" applyBorder="1" applyAlignment="1">
      <alignment horizontal="center" vertical="center"/>
    </xf>
    <xf numFmtId="9" fontId="8" fillId="2" borderId="2" xfId="3" applyNumberFormat="1" applyFont="1" applyFill="1" applyBorder="1" applyAlignment="1">
      <alignment horizontal="left" vertical="center" wrapText="1"/>
    </xf>
    <xf numFmtId="9" fontId="8" fillId="2" borderId="6" xfId="3" applyNumberFormat="1" applyFont="1" applyFill="1" applyBorder="1" applyAlignment="1">
      <alignment horizontal="center" vertical="center" wrapText="1"/>
    </xf>
    <xf numFmtId="9" fontId="8" fillId="2" borderId="7" xfId="3" applyNumberFormat="1" applyFont="1" applyFill="1" applyBorder="1" applyAlignment="1">
      <alignment horizontal="center" vertical="center" wrapText="1"/>
    </xf>
    <xf numFmtId="9" fontId="8" fillId="2" borderId="2" xfId="3" applyNumberFormat="1" applyFont="1" applyFill="1" applyBorder="1" applyAlignment="1">
      <alignment horizontal="center" vertical="center" wrapText="1"/>
    </xf>
    <xf numFmtId="0" fontId="11" fillId="2" borderId="2" xfId="3" applyFont="1" applyFill="1" applyBorder="1" applyAlignment="1">
      <alignment vertical="center" wrapText="1"/>
    </xf>
    <xf numFmtId="0" fontId="11" fillId="2" borderId="10" xfId="0" applyFont="1" applyFill="1" applyBorder="1" applyAlignment="1">
      <alignment horizontal="center" vertical="center" wrapText="1"/>
    </xf>
    <xf numFmtId="9" fontId="8" fillId="2" borderId="9" xfId="3" applyNumberFormat="1" applyFont="1" applyFill="1" applyBorder="1" applyAlignment="1">
      <alignment horizontal="center" vertical="center" wrapText="1"/>
    </xf>
    <xf numFmtId="9" fontId="8" fillId="2" borderId="6" xfId="3" applyNumberFormat="1" applyFont="1" applyFill="1" applyBorder="1" applyAlignment="1">
      <alignment horizontal="center" vertical="center"/>
    </xf>
    <xf numFmtId="9" fontId="8" fillId="2" borderId="2" xfId="3" applyNumberFormat="1" applyFont="1" applyFill="1" applyBorder="1" applyAlignment="1">
      <alignment vertical="center" wrapText="1"/>
    </xf>
    <xf numFmtId="9" fontId="7" fillId="2" borderId="14" xfId="3" applyNumberFormat="1" applyFont="1" applyFill="1" applyBorder="1" applyAlignment="1">
      <alignment horizontal="center" vertical="center" wrapText="1"/>
    </xf>
    <xf numFmtId="164" fontId="8" fillId="2" borderId="6" xfId="2" applyFont="1" applyFill="1" applyBorder="1" applyAlignment="1">
      <alignment vertical="center" wrapText="1"/>
    </xf>
    <xf numFmtId="164" fontId="8" fillId="2" borderId="7" xfId="2" applyFont="1" applyFill="1" applyBorder="1" applyAlignment="1">
      <alignment vertical="center"/>
    </xf>
    <xf numFmtId="164" fontId="8" fillId="2" borderId="6" xfId="2" applyFont="1" applyFill="1" applyBorder="1" applyAlignment="1">
      <alignment vertical="center"/>
    </xf>
    <xf numFmtId="9" fontId="11" fillId="2" borderId="2" xfId="3" applyNumberFormat="1" applyFont="1" applyFill="1" applyBorder="1" applyAlignment="1">
      <alignment horizontal="left" vertical="center" wrapText="1"/>
    </xf>
    <xf numFmtId="9" fontId="19" fillId="2" borderId="6" xfId="3" applyNumberFormat="1" applyFont="1" applyFill="1" applyBorder="1" applyAlignment="1">
      <alignment horizontal="center" vertical="center" wrapText="1"/>
    </xf>
    <xf numFmtId="164" fontId="16" fillId="2" borderId="6" xfId="2" applyFont="1" applyFill="1" applyBorder="1" applyAlignment="1">
      <alignment horizontal="center" vertical="center" wrapText="1"/>
    </xf>
    <xf numFmtId="9" fontId="11" fillId="2" borderId="2" xfId="3" applyNumberFormat="1" applyFont="1" applyFill="1" applyBorder="1" applyAlignment="1">
      <alignment horizontal="left" vertical="center" wrapText="1"/>
    </xf>
    <xf numFmtId="9" fontId="8" fillId="2" borderId="6" xfId="3" applyNumberFormat="1" applyFont="1" applyFill="1" applyBorder="1" applyAlignment="1">
      <alignment horizontal="center" vertical="center" wrapText="1"/>
    </xf>
    <xf numFmtId="9" fontId="8" fillId="2" borderId="6" xfId="3" applyNumberFormat="1" applyFont="1" applyFill="1" applyBorder="1" applyAlignment="1">
      <alignment horizontal="center" vertical="center"/>
    </xf>
    <xf numFmtId="9" fontId="19" fillId="2" borderId="6" xfId="3" applyNumberFormat="1" applyFont="1" applyFill="1" applyBorder="1" applyAlignment="1">
      <alignment horizontal="center" vertical="center" wrapText="1"/>
    </xf>
    <xf numFmtId="164" fontId="9" fillId="2" borderId="2" xfId="2" applyFont="1" applyFill="1" applyBorder="1" applyAlignment="1">
      <alignment horizontal="right" vertical="center"/>
    </xf>
    <xf numFmtId="9" fontId="8" fillId="2" borderId="10" xfId="3" applyNumberFormat="1" applyFont="1" applyFill="1" applyBorder="1" applyAlignment="1">
      <alignment horizontal="center" vertical="center" wrapText="1"/>
    </xf>
    <xf numFmtId="9" fontId="8" fillId="2" borderId="10" xfId="3" applyNumberFormat="1" applyFont="1" applyFill="1" applyBorder="1" applyAlignment="1">
      <alignment horizontal="center" vertical="center"/>
    </xf>
    <xf numFmtId="9" fontId="19" fillId="2" borderId="10" xfId="3" applyNumberFormat="1" applyFont="1" applyFill="1" applyBorder="1" applyAlignment="1">
      <alignment horizontal="center" vertical="center" wrapText="1"/>
    </xf>
    <xf numFmtId="9" fontId="8" fillId="2" borderId="1" xfId="3" applyNumberFormat="1" applyFont="1" applyFill="1" applyBorder="1" applyAlignment="1">
      <alignment horizontal="center" vertical="center" wrapText="1"/>
    </xf>
    <xf numFmtId="9" fontId="8" fillId="2" borderId="1" xfId="3" applyNumberFormat="1" applyFont="1" applyFill="1" applyBorder="1" applyAlignment="1">
      <alignment horizontal="center" vertical="center"/>
    </xf>
    <xf numFmtId="9" fontId="19" fillId="2" borderId="1" xfId="3" applyNumberFormat="1" applyFont="1" applyFill="1" applyBorder="1" applyAlignment="1">
      <alignment horizontal="center" vertical="center" wrapText="1"/>
    </xf>
    <xf numFmtId="164" fontId="9" fillId="2" borderId="16" xfId="2" applyFont="1" applyFill="1" applyBorder="1" applyAlignment="1">
      <alignment horizontal="center" vertical="center"/>
    </xf>
    <xf numFmtId="164" fontId="9" fillId="2" borderId="16" xfId="2" applyFont="1" applyFill="1" applyBorder="1" applyAlignment="1">
      <alignment horizontal="right" vertical="center"/>
    </xf>
    <xf numFmtId="9" fontId="12" fillId="2" borderId="6" xfId="0" applyNumberFormat="1" applyFont="1" applyFill="1" applyBorder="1" applyAlignment="1">
      <alignment horizontal="center" vertical="center" wrapText="1"/>
    </xf>
    <xf numFmtId="164" fontId="15" fillId="2" borderId="8" xfId="2" applyFont="1" applyFill="1" applyBorder="1" applyAlignment="1">
      <alignment horizontal="center" vertical="center" wrapText="1"/>
    </xf>
    <xf numFmtId="164" fontId="8" fillId="2" borderId="8" xfId="2" applyFont="1" applyFill="1" applyBorder="1" applyAlignment="1">
      <alignment horizontal="right" vertical="center"/>
    </xf>
    <xf numFmtId="9" fontId="12" fillId="2" borderId="1" xfId="0" applyNumberFormat="1" applyFont="1" applyFill="1" applyBorder="1" applyAlignment="1">
      <alignment horizontal="center" vertical="center" wrapText="1"/>
    </xf>
    <xf numFmtId="164" fontId="15" fillId="2" borderId="1" xfId="2" applyFont="1" applyFill="1" applyBorder="1" applyAlignment="1">
      <alignment horizontal="center" vertical="center" wrapText="1"/>
    </xf>
    <xf numFmtId="164" fontId="8" fillId="2" borderId="1" xfId="2" applyFont="1" applyFill="1" applyBorder="1" applyAlignment="1">
      <alignment horizontal="right" vertical="center"/>
    </xf>
    <xf numFmtId="9" fontId="11" fillId="2" borderId="2" xfId="3" applyNumberFormat="1" applyFont="1" applyFill="1" applyBorder="1" applyAlignment="1">
      <alignment horizontal="center" vertical="center" wrapText="1"/>
    </xf>
    <xf numFmtId="9" fontId="11" fillId="2" borderId="2" xfId="3" applyNumberFormat="1" applyFont="1" applyFill="1" applyBorder="1" applyAlignment="1">
      <alignment horizontal="center" vertical="center"/>
    </xf>
    <xf numFmtId="9" fontId="19" fillId="2" borderId="2" xfId="3" applyNumberFormat="1" applyFont="1" applyFill="1" applyBorder="1" applyAlignment="1">
      <alignment horizontal="center" vertical="center" wrapText="1"/>
    </xf>
    <xf numFmtId="0" fontId="9" fillId="2" borderId="14" xfId="0" applyFont="1" applyFill="1" applyBorder="1" applyAlignment="1">
      <alignment horizontal="center" vertical="center" wrapText="1"/>
    </xf>
    <xf numFmtId="9" fontId="11" fillId="2" borderId="6" xfId="3" applyNumberFormat="1" applyFont="1" applyFill="1" applyBorder="1" applyAlignment="1">
      <alignment horizontal="center" vertical="center"/>
    </xf>
    <xf numFmtId="9" fontId="8" fillId="2" borderId="17" xfId="3" applyNumberFormat="1" applyFont="1" applyFill="1" applyBorder="1" applyAlignment="1">
      <alignment horizontal="center" vertical="center" wrapText="1"/>
    </xf>
    <xf numFmtId="9" fontId="8" fillId="2" borderId="10" xfId="3" applyNumberFormat="1" applyFont="1" applyFill="1" applyBorder="1" applyAlignment="1">
      <alignment horizontal="center" vertical="center"/>
    </xf>
    <xf numFmtId="9" fontId="8" fillId="2" borderId="1" xfId="3" applyNumberFormat="1" applyFont="1" applyFill="1" applyBorder="1" applyAlignment="1">
      <alignment vertical="center" wrapText="1"/>
    </xf>
    <xf numFmtId="9" fontId="8" fillId="2" borderId="1" xfId="3" applyNumberFormat="1" applyFont="1" applyFill="1" applyBorder="1" applyAlignment="1">
      <alignment horizontal="center" vertical="center" wrapText="1"/>
    </xf>
    <xf numFmtId="9" fontId="7" fillId="2" borderId="17" xfId="1" applyFont="1" applyFill="1" applyBorder="1" applyAlignment="1">
      <alignment horizontal="center" vertical="center" wrapText="1"/>
    </xf>
    <xf numFmtId="164" fontId="8" fillId="2" borderId="10" xfId="2" applyFont="1" applyFill="1" applyBorder="1" applyAlignment="1">
      <alignment vertical="center" wrapText="1"/>
    </xf>
    <xf numFmtId="164" fontId="8" fillId="2" borderId="11" xfId="2" applyFont="1" applyFill="1" applyBorder="1" applyAlignment="1">
      <alignment vertical="center"/>
    </xf>
    <xf numFmtId="164" fontId="8" fillId="2" borderId="10" xfId="2" applyFont="1" applyFill="1" applyBorder="1" applyAlignment="1">
      <alignment vertical="center"/>
    </xf>
    <xf numFmtId="164" fontId="8" fillId="2" borderId="10" xfId="2" applyFont="1" applyFill="1" applyBorder="1" applyAlignment="1">
      <alignment horizontal="right" vertical="center"/>
    </xf>
    <xf numFmtId="0" fontId="9" fillId="2" borderId="12" xfId="0" applyFont="1" applyFill="1" applyBorder="1" applyAlignment="1">
      <alignment horizontal="center" vertical="center" wrapText="1"/>
    </xf>
    <xf numFmtId="0" fontId="11" fillId="2" borderId="10" xfId="3" applyFont="1" applyFill="1" applyBorder="1" applyAlignment="1">
      <alignment horizontal="left" vertical="center" wrapText="1"/>
    </xf>
    <xf numFmtId="9" fontId="8" fillId="2" borderId="1" xfId="3" applyNumberFormat="1" applyFont="1" applyFill="1" applyBorder="1" applyAlignment="1">
      <alignment horizontal="center" vertical="center"/>
    </xf>
    <xf numFmtId="9" fontId="7" fillId="2" borderId="8" xfId="1" applyFont="1" applyFill="1" applyBorder="1" applyAlignment="1">
      <alignment horizontal="center" vertical="center" wrapText="1"/>
    </xf>
    <xf numFmtId="164" fontId="8" fillId="2" borderId="8" xfId="2" applyFont="1" applyFill="1" applyBorder="1" applyAlignment="1">
      <alignment horizontal="center" vertical="center"/>
    </xf>
    <xf numFmtId="164" fontId="9" fillId="2" borderId="6" xfId="2" applyFont="1" applyFill="1" applyBorder="1" applyAlignment="1">
      <alignment horizontal="center" vertical="center" wrapText="1"/>
    </xf>
    <xf numFmtId="9" fontId="11" fillId="2" borderId="10" xfId="3" applyNumberFormat="1" applyFont="1" applyFill="1" applyBorder="1" applyAlignment="1">
      <alignment horizontal="center" vertical="center"/>
    </xf>
    <xf numFmtId="164" fontId="8" fillId="2" borderId="2" xfId="2" applyFont="1" applyFill="1" applyBorder="1" applyAlignment="1">
      <alignment horizontal="center" vertical="center"/>
    </xf>
    <xf numFmtId="164" fontId="9" fillId="2" borderId="13" xfId="2" applyFont="1" applyFill="1" applyBorder="1" applyAlignment="1">
      <alignment horizontal="center" vertical="center"/>
    </xf>
    <xf numFmtId="164" fontId="9" fillId="2" borderId="10" xfId="2" applyFont="1" applyFill="1" applyBorder="1" applyAlignment="1">
      <alignment horizontal="center" vertical="center" wrapText="1"/>
    </xf>
    <xf numFmtId="164" fontId="8" fillId="2" borderId="1" xfId="2" applyFont="1" applyFill="1" applyBorder="1" applyAlignment="1">
      <alignment horizontal="right" vertical="center"/>
    </xf>
    <xf numFmtId="164" fontId="8" fillId="2" borderId="16" xfId="2" applyFont="1" applyFill="1" applyBorder="1" applyAlignment="1">
      <alignment horizontal="center" vertical="center" wrapText="1"/>
    </xf>
    <xf numFmtId="9" fontId="8" fillId="2" borderId="16" xfId="1" applyFont="1" applyFill="1" applyBorder="1" applyAlignment="1">
      <alignment horizontal="center" vertical="center" wrapText="1"/>
    </xf>
    <xf numFmtId="9" fontId="16" fillId="2" borderId="6" xfId="3" applyNumberFormat="1" applyFont="1" applyFill="1" applyBorder="1" applyAlignment="1">
      <alignment horizontal="center" vertical="center" wrapText="1"/>
    </xf>
    <xf numFmtId="164" fontId="9" fillId="2" borderId="6" xfId="2" applyFont="1" applyFill="1" applyBorder="1" applyAlignment="1">
      <alignment horizontal="right" vertical="center"/>
    </xf>
    <xf numFmtId="164" fontId="8" fillId="2" borderId="25" xfId="2" applyFont="1" applyFill="1" applyBorder="1" applyAlignment="1">
      <alignment horizontal="center" vertical="center" wrapText="1"/>
    </xf>
    <xf numFmtId="9" fontId="8" fillId="2" borderId="26" xfId="1" applyFont="1" applyFill="1" applyBorder="1" applyAlignment="1">
      <alignment horizontal="center" vertical="center" wrapText="1"/>
    </xf>
    <xf numFmtId="9" fontId="8" fillId="2" borderId="27" xfId="1" applyFont="1" applyFill="1" applyBorder="1" applyAlignment="1">
      <alignment horizontal="center" vertical="center"/>
    </xf>
    <xf numFmtId="164" fontId="8" fillId="2" borderId="27" xfId="2" applyFont="1" applyFill="1" applyBorder="1" applyAlignment="1">
      <alignment horizontal="center" vertical="center"/>
    </xf>
    <xf numFmtId="164" fontId="9" fillId="2" borderId="27" xfId="2" applyFont="1" applyFill="1" applyBorder="1" applyAlignment="1">
      <alignment horizontal="center" vertical="center"/>
    </xf>
    <xf numFmtId="164" fontId="9" fillId="2" borderId="28" xfId="2" applyFont="1" applyFill="1" applyBorder="1" applyAlignment="1">
      <alignment horizontal="center" vertical="center"/>
    </xf>
    <xf numFmtId="164" fontId="8" fillId="2" borderId="27" xfId="2" applyFont="1" applyFill="1" applyBorder="1" applyAlignment="1">
      <alignment horizontal="right" vertical="center"/>
    </xf>
    <xf numFmtId="0" fontId="9" fillId="2" borderId="17" xfId="0" applyFont="1" applyFill="1" applyBorder="1" applyAlignment="1">
      <alignment horizontal="center" vertical="center" wrapText="1"/>
    </xf>
    <xf numFmtId="0" fontId="11" fillId="2" borderId="6" xfId="0" applyFont="1" applyFill="1" applyBorder="1" applyAlignment="1">
      <alignment horizontal="center" vertical="center" wrapText="1"/>
    </xf>
    <xf numFmtId="9" fontId="11" fillId="2" borderId="1" xfId="3" applyNumberFormat="1" applyFont="1" applyFill="1" applyBorder="1" applyAlignment="1">
      <alignment horizontal="center" vertical="center"/>
    </xf>
    <xf numFmtId="9" fontId="8" fillId="2" borderId="17" xfId="1" applyFont="1" applyFill="1" applyBorder="1" applyAlignment="1">
      <alignment horizontal="center" vertical="center" wrapText="1"/>
    </xf>
    <xf numFmtId="9" fontId="8" fillId="2" borderId="1" xfId="1" applyFont="1" applyFill="1" applyBorder="1" applyAlignment="1">
      <alignment horizontal="center" vertical="center" wrapText="1"/>
    </xf>
    <xf numFmtId="9" fontId="8" fillId="2" borderId="1" xfId="1" applyFont="1" applyFill="1" applyBorder="1" applyAlignment="1">
      <alignment vertical="center" wrapText="1"/>
    </xf>
    <xf numFmtId="164" fontId="11" fillId="2" borderId="10" xfId="2" applyFont="1" applyFill="1" applyBorder="1" applyAlignment="1">
      <alignment horizontal="center" vertical="center" wrapText="1"/>
    </xf>
    <xf numFmtId="0" fontId="11" fillId="2" borderId="10" xfId="0" applyFont="1" applyFill="1" applyBorder="1" applyAlignment="1">
      <alignment horizontal="center" vertical="center"/>
    </xf>
    <xf numFmtId="164" fontId="7" fillId="2" borderId="10" xfId="2" applyFont="1" applyFill="1" applyBorder="1" applyAlignment="1">
      <alignment vertical="center" wrapText="1"/>
    </xf>
    <xf numFmtId="0" fontId="11" fillId="2" borderId="11" xfId="0" applyFont="1" applyFill="1" applyBorder="1" applyAlignment="1">
      <alignment horizontal="center" vertical="center"/>
    </xf>
    <xf numFmtId="164" fontId="11" fillId="2" borderId="1" xfId="2" applyFont="1" applyFill="1" applyBorder="1" applyAlignment="1">
      <alignment horizontal="right" vertical="center"/>
    </xf>
    <xf numFmtId="164" fontId="7" fillId="2" borderId="6" xfId="2" applyFont="1" applyFill="1" applyBorder="1" applyAlignment="1">
      <alignment vertical="center" wrapText="1"/>
    </xf>
    <xf numFmtId="0" fontId="11" fillId="2" borderId="7" xfId="0" applyFont="1" applyFill="1" applyBorder="1" applyAlignment="1">
      <alignment horizontal="center" vertical="center"/>
    </xf>
    <xf numFmtId="0" fontId="11" fillId="2" borderId="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9" fillId="2" borderId="7" xfId="0" applyFont="1" applyFill="1" applyBorder="1" applyAlignment="1">
      <alignment horizontal="center" vertical="center" wrapText="1"/>
    </xf>
    <xf numFmtId="9" fontId="8" fillId="2" borderId="7" xfId="0" applyNumberFormat="1"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8" fillId="2" borderId="14" xfId="0" applyFont="1" applyFill="1" applyBorder="1" applyAlignment="1">
      <alignment horizontal="right" vertical="center" wrapText="1"/>
    </xf>
    <xf numFmtId="0" fontId="20" fillId="2" borderId="0" xfId="0" applyFont="1" applyFill="1" applyAlignment="1">
      <alignment horizontal="left" wrapText="1"/>
    </xf>
    <xf numFmtId="9" fontId="8" fillId="2" borderId="6" xfId="1" applyFont="1" applyFill="1" applyBorder="1" applyAlignment="1">
      <alignment vertical="center" wrapText="1"/>
    </xf>
    <xf numFmtId="164" fontId="11" fillId="2" borderId="6" xfId="2" applyFont="1" applyFill="1" applyBorder="1" applyAlignment="1">
      <alignment horizontal="right" vertical="center" wrapText="1"/>
    </xf>
    <xf numFmtId="164" fontId="9" fillId="2" borderId="7" xfId="2" applyFont="1" applyFill="1" applyBorder="1" applyAlignment="1">
      <alignment horizontal="left" vertical="center" wrapText="1"/>
    </xf>
    <xf numFmtId="0" fontId="9" fillId="2" borderId="6" xfId="0" applyFont="1" applyFill="1" applyBorder="1" applyAlignment="1">
      <alignment vertical="center" wrapText="1"/>
    </xf>
    <xf numFmtId="9" fontId="9" fillId="2" borderId="7" xfId="1" applyFont="1" applyFill="1" applyBorder="1" applyAlignment="1">
      <alignment horizontal="center" vertical="center" wrapText="1"/>
    </xf>
    <xf numFmtId="9" fontId="8" fillId="2" borderId="7" xfId="1" applyFont="1" applyFill="1" applyBorder="1" applyAlignment="1">
      <alignment horizontal="center" vertical="center" wrapText="1"/>
    </xf>
    <xf numFmtId="9" fontId="7" fillId="2" borderId="2" xfId="0" applyNumberFormat="1" applyFont="1" applyFill="1" applyBorder="1" applyAlignment="1">
      <alignment vertical="center" wrapText="1"/>
    </xf>
    <xf numFmtId="164" fontId="11" fillId="2" borderId="6" xfId="2" applyFont="1" applyFill="1" applyBorder="1" applyAlignment="1">
      <alignment horizontal="center" vertical="center"/>
    </xf>
    <xf numFmtId="164" fontId="7" fillId="2" borderId="6" xfId="2" applyFont="1" applyFill="1" applyBorder="1" applyAlignment="1">
      <alignment horizontal="center" vertical="center"/>
    </xf>
    <xf numFmtId="164" fontId="7" fillId="2" borderId="7" xfId="2" applyFont="1" applyFill="1" applyBorder="1" applyAlignment="1">
      <alignment vertical="center" wrapText="1"/>
    </xf>
    <xf numFmtId="164" fontId="7" fillId="2" borderId="2" xfId="2" applyFont="1" applyFill="1" applyBorder="1" applyAlignment="1">
      <alignment horizontal="right" vertical="center"/>
    </xf>
    <xf numFmtId="0" fontId="9" fillId="2" borderId="13" xfId="0" applyFont="1" applyFill="1" applyBorder="1" applyAlignment="1">
      <alignment vertical="center" wrapText="1"/>
    </xf>
    <xf numFmtId="9" fontId="8" fillId="2" borderId="9" xfId="1" applyFont="1" applyFill="1" applyBorder="1" applyAlignment="1">
      <alignment horizontal="center" vertical="center" wrapText="1"/>
    </xf>
    <xf numFmtId="0" fontId="9" fillId="2" borderId="7" xfId="0" applyFont="1" applyFill="1" applyBorder="1" applyAlignment="1">
      <alignment vertical="center" wrapText="1"/>
    </xf>
    <xf numFmtId="9" fontId="8" fillId="2" borderId="14" xfId="1" applyFont="1" applyFill="1" applyBorder="1" applyAlignment="1">
      <alignment horizontal="center" vertical="center" wrapText="1"/>
    </xf>
    <xf numFmtId="9" fontId="8" fillId="2" borderId="14" xfId="0" applyNumberFormat="1" applyFont="1" applyFill="1" applyBorder="1" applyAlignment="1">
      <alignment horizontal="center" vertical="center"/>
    </xf>
    <xf numFmtId="9" fontId="7" fillId="2" borderId="9" xfId="0" applyNumberFormat="1" applyFont="1" applyFill="1" applyBorder="1" applyAlignment="1">
      <alignment horizontal="center" vertical="center" wrapText="1"/>
    </xf>
    <xf numFmtId="164" fontId="11" fillId="2" borderId="6" xfId="2" applyFont="1" applyFill="1" applyBorder="1" applyAlignment="1">
      <alignment horizontal="right" vertical="center"/>
    </xf>
    <xf numFmtId="164" fontId="7" fillId="2" borderId="6" xfId="2" applyFont="1" applyFill="1" applyBorder="1" applyAlignment="1">
      <alignment horizontal="right" vertical="center"/>
    </xf>
    <xf numFmtId="164" fontId="7" fillId="2" borderId="7" xfId="2" applyFont="1" applyFill="1" applyBorder="1" applyAlignment="1">
      <alignment horizontal="right" vertical="center"/>
    </xf>
    <xf numFmtId="9" fontId="7" fillId="2" borderId="9" xfId="0" applyNumberFormat="1" applyFont="1" applyFill="1" applyBorder="1" applyAlignment="1">
      <alignment horizontal="left" vertical="center" wrapText="1"/>
    </xf>
    <xf numFmtId="9" fontId="8" fillId="2" borderId="9" xfId="0" applyNumberFormat="1" applyFont="1" applyFill="1" applyBorder="1" applyAlignment="1">
      <alignment horizontal="center" vertical="center" wrapText="1"/>
    </xf>
    <xf numFmtId="9" fontId="7" fillId="2" borderId="6" xfId="1" applyFont="1" applyFill="1" applyBorder="1" applyAlignment="1">
      <alignment horizontal="center" vertical="center" wrapText="1"/>
    </xf>
    <xf numFmtId="164" fontId="7" fillId="2" borderId="15" xfId="2" applyFont="1" applyFill="1" applyBorder="1" applyAlignment="1">
      <alignment horizontal="center" vertical="center"/>
    </xf>
    <xf numFmtId="9" fontId="7" fillId="2" borderId="6" xfId="0" applyNumberFormat="1" applyFont="1" applyFill="1" applyBorder="1" applyAlignment="1">
      <alignment horizontal="left" vertical="center" wrapText="1"/>
    </xf>
    <xf numFmtId="9" fontId="7" fillId="2" borderId="6" xfId="0" applyNumberFormat="1" applyFont="1" applyFill="1" applyBorder="1" applyAlignment="1">
      <alignment horizontal="center" vertical="center" wrapText="1"/>
    </xf>
    <xf numFmtId="164" fontId="7" fillId="2" borderId="1" xfId="2" applyFont="1" applyFill="1" applyBorder="1" applyAlignment="1">
      <alignment horizontal="center" vertical="center"/>
    </xf>
    <xf numFmtId="164" fontId="7" fillId="2" borderId="2" xfId="2" applyFont="1" applyFill="1" applyBorder="1" applyAlignment="1">
      <alignment horizontal="left" vertical="center" wrapText="1"/>
    </xf>
    <xf numFmtId="164" fontId="7" fillId="2" borderId="13" xfId="2" applyFont="1" applyFill="1" applyBorder="1" applyAlignment="1">
      <alignment horizontal="left" vertical="center" wrapText="1"/>
    </xf>
    <xf numFmtId="164" fontId="7" fillId="2" borderId="6" xfId="2" applyFont="1" applyFill="1" applyBorder="1" applyAlignment="1">
      <alignment horizontal="left" vertical="center" wrapText="1"/>
    </xf>
    <xf numFmtId="9" fontId="7" fillId="2" borderId="14" xfId="0" applyNumberFormat="1" applyFont="1" applyFill="1" applyBorder="1" applyAlignment="1">
      <alignment horizontal="left" vertical="center" wrapText="1"/>
    </xf>
    <xf numFmtId="9" fontId="7" fillId="2" borderId="6" xfId="0" applyNumberFormat="1" applyFont="1" applyFill="1" applyBorder="1" applyAlignment="1">
      <alignment vertical="center" wrapText="1"/>
    </xf>
    <xf numFmtId="9" fontId="7" fillId="2" borderId="14" xfId="0" applyNumberFormat="1" applyFont="1" applyFill="1" applyBorder="1" applyAlignment="1">
      <alignment horizontal="center" vertical="center" wrapText="1"/>
    </xf>
    <xf numFmtId="164" fontId="11" fillId="2" borderId="1" xfId="2" applyFont="1" applyFill="1" applyBorder="1" applyAlignment="1">
      <alignment horizontal="center" vertical="center"/>
    </xf>
    <xf numFmtId="0" fontId="20" fillId="2" borderId="2" xfId="0" applyFont="1" applyFill="1" applyBorder="1" applyAlignment="1">
      <alignment horizontal="center" vertical="center" wrapText="1"/>
    </xf>
    <xf numFmtId="9" fontId="7" fillId="2" borderId="2" xfId="0" applyNumberFormat="1" applyFont="1" applyFill="1" applyBorder="1" applyAlignment="1">
      <alignment horizontal="center" vertical="center"/>
    </xf>
    <xf numFmtId="0" fontId="8" fillId="2" borderId="0" xfId="0" applyFont="1" applyFill="1" applyAlignment="1">
      <alignment horizontal="left" vertical="center" wrapText="1"/>
    </xf>
    <xf numFmtId="164" fontId="8" fillId="2" borderId="0" xfId="2" applyFont="1" applyFill="1" applyAlignment="1">
      <alignment vertical="center"/>
    </xf>
    <xf numFmtId="164" fontId="9" fillId="2" borderId="0" xfId="2" applyFont="1" applyFill="1" applyAlignment="1">
      <alignment horizontal="right" vertical="center"/>
    </xf>
    <xf numFmtId="164" fontId="9" fillId="2" borderId="0" xfId="2" applyFont="1" applyFill="1" applyBorder="1" applyAlignment="1">
      <alignment horizontal="right" vertical="center"/>
    </xf>
    <xf numFmtId="164" fontId="9" fillId="2" borderId="1" xfId="2" applyFont="1" applyFill="1" applyBorder="1" applyAlignment="1">
      <alignment horizontal="right" vertical="center"/>
    </xf>
    <xf numFmtId="0" fontId="9" fillId="4" borderId="22"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xf>
    <xf numFmtId="0" fontId="9" fillId="4" borderId="3" xfId="0" applyFont="1" applyFill="1" applyBorder="1" applyAlignment="1">
      <alignment horizontal="center" vertical="center"/>
    </xf>
    <xf numFmtId="0" fontId="8" fillId="4"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164" fontId="8" fillId="4" borderId="3" xfId="2" applyFont="1" applyFill="1" applyBorder="1" applyAlignment="1">
      <alignment horizontal="center" vertical="center" wrapText="1"/>
    </xf>
    <xf numFmtId="164" fontId="9" fillId="4" borderId="3" xfId="2" applyFont="1" applyFill="1" applyBorder="1" applyAlignment="1">
      <alignment horizontal="right" vertical="center"/>
    </xf>
  </cellXfs>
  <cellStyles count="295">
    <cellStyle name="cf1" xfId="98" xr:uid="{C0F66C61-A3BC-4870-86D7-916E774AA921}"/>
    <cellStyle name="Millares 10" xfId="93" xr:uid="{4497E682-F559-4A3A-BA81-A30F801ED1A5}"/>
    <cellStyle name="Millares 10 2" xfId="202" xr:uid="{C38BE136-AB34-4445-9E19-F060D0DF0AD0}"/>
    <cellStyle name="Millares 10 3" xfId="294" xr:uid="{5B1E6E5E-BCAE-4ECC-BE61-0E75622B4249}"/>
    <cellStyle name="Millares 11" xfId="96" xr:uid="{3804B17B-E039-483E-8489-BD9F1E374B9F}"/>
    <cellStyle name="Millares 11 2" xfId="205" xr:uid="{A58092C9-BAE2-4BB0-B92C-560BA2243B18}"/>
    <cellStyle name="Millares 12" xfId="99" xr:uid="{1D940465-D8E4-424C-9CCA-81DAC29F4AFF}"/>
    <cellStyle name="Millares 13" xfId="217" xr:uid="{93DBFD9E-9278-4F11-8209-9836E31A504B}"/>
    <cellStyle name="Millares 2" xfId="4" xr:uid="{00000000-0005-0000-0000-000001000000}"/>
    <cellStyle name="Millares 2 10" xfId="213" xr:uid="{E16B8873-5338-465C-9A48-286924BB2751}"/>
    <cellStyle name="Millares 2 2" xfId="11" xr:uid="{00000000-0005-0000-0000-000002000000}"/>
    <cellStyle name="Millares 2 2 2" xfId="21" xr:uid="{F9D9FB59-3947-4201-BE28-0C9E0D9F8902}"/>
    <cellStyle name="Millares 2 2 2 2" xfId="68" xr:uid="{1469BEB9-7618-472E-9436-69D0287B1338}"/>
    <cellStyle name="Millares 2 2 2 2 2" xfId="177" xr:uid="{E5E374BF-4718-4FAF-98B8-339434FFE628}"/>
    <cellStyle name="Millares 2 2 2 2 3" xfId="271" xr:uid="{D716E905-84A1-4A37-86F9-749A845E46ED}"/>
    <cellStyle name="Millares 2 2 2 3" xfId="131" xr:uid="{BA507CAA-1287-4EDC-A273-E7F8616AFC78}"/>
    <cellStyle name="Millares 2 2 2 4" xfId="227" xr:uid="{67E66201-DA29-4820-8431-090978B54527}"/>
    <cellStyle name="Millares 2 2 3" xfId="30" xr:uid="{5E3FCE96-013E-473C-A3A8-DB3877521AAA}"/>
    <cellStyle name="Millares 2 2 3 2" xfId="77" xr:uid="{31799D97-D84B-487D-B3F9-C6B10EEF747D}"/>
    <cellStyle name="Millares 2 2 3 2 2" xfId="186" xr:uid="{91B69F3F-1611-4239-A10B-F8C36480D304}"/>
    <cellStyle name="Millares 2 2 3 2 3" xfId="280" xr:uid="{B4AF704C-56DC-4A1A-A24E-4C619AC6B829}"/>
    <cellStyle name="Millares 2 2 3 3" xfId="140" xr:uid="{554C278B-0D9F-4B74-85CD-BF5C119CC240}"/>
    <cellStyle name="Millares 2 2 3 4" xfId="236" xr:uid="{1BD6FA31-1256-46CC-9194-691814C9499D}"/>
    <cellStyle name="Millares 2 2 4" xfId="39" xr:uid="{791D4847-AA29-4E63-9387-0E4086981A60}"/>
    <cellStyle name="Millares 2 2 4 2" xfId="86" xr:uid="{3F4E0B8B-6A63-4CDB-A240-B98CFDBAA601}"/>
    <cellStyle name="Millares 2 2 4 2 2" xfId="195" xr:uid="{C0A3AFE3-8302-404F-A7A2-56859CAAEA7C}"/>
    <cellStyle name="Millares 2 2 4 2 3" xfId="289" xr:uid="{56E3D885-9933-49C3-A354-6F417D68A790}"/>
    <cellStyle name="Millares 2 2 4 3" xfId="149" xr:uid="{8451C210-A3F5-440C-A99E-7D31A9A5AEF6}"/>
    <cellStyle name="Millares 2 2 4 4" xfId="245" xr:uid="{B05D169A-BB9B-4C79-9B5A-8782582DDAA0}"/>
    <cellStyle name="Millares 2 2 5" xfId="58" xr:uid="{F5D8B9B1-3C49-4B10-BA4D-D8A5193C13EA}"/>
    <cellStyle name="Millares 2 2 5 2" xfId="167" xr:uid="{56F9D16A-6C7C-46AB-BAFD-8EB3F13620E4}"/>
    <cellStyle name="Millares 2 2 5 3" xfId="262" xr:uid="{E190E4B4-2D89-44F2-904B-CC750B3385BA}"/>
    <cellStyle name="Millares 2 2 6" xfId="109" xr:uid="{91228E33-4381-4E07-866C-A57161E81F84}"/>
    <cellStyle name="Millares 2 2 7" xfId="122" xr:uid="{52B15946-9022-48F1-8616-313E95BC5EF4}"/>
    <cellStyle name="Millares 2 2 8" xfId="218" xr:uid="{BE730754-3171-4BA4-A6DF-B415D2090ACD}"/>
    <cellStyle name="Millares 2 3" xfId="15" xr:uid="{08AA91F9-F537-406A-A685-5F50A5A59C72}"/>
    <cellStyle name="Millares 2 3 2" xfId="62" xr:uid="{7ACBB3E5-7CBB-4779-9215-71EAC61D7C75}"/>
    <cellStyle name="Millares 2 3 2 2" xfId="171" xr:uid="{07C395BD-9D44-4F43-9481-25D034F0F389}"/>
    <cellStyle name="Millares 2 3 2 3" xfId="266" xr:uid="{A9E76F7A-B6B4-4A95-B8F6-1204C575ED1A}"/>
    <cellStyle name="Millares 2 3 3" xfId="126" xr:uid="{9EC86614-167D-4A2C-942D-BC2C71FB419D}"/>
    <cellStyle name="Millares 2 3 4" xfId="222" xr:uid="{20C763E9-1E7D-4A2A-A01C-90B5D28C9F14}"/>
    <cellStyle name="Millares 2 4" xfId="25" xr:uid="{3BFDE83B-DB71-44B6-A9BD-FEC33EBA48AD}"/>
    <cellStyle name="Millares 2 4 2" xfId="72" xr:uid="{25ACAB75-23EC-442D-B0AF-96D1CCC73394}"/>
    <cellStyle name="Millares 2 4 2 2" xfId="181" xr:uid="{3BB3D37E-624D-435A-96A6-CE0757542DF0}"/>
    <cellStyle name="Millares 2 4 2 3" xfId="275" xr:uid="{154500C0-8A8D-4874-ADFE-D1BF6ACB4C57}"/>
    <cellStyle name="Millares 2 4 3" xfId="135" xr:uid="{091F180B-2E8E-46BE-856C-0A4F7B03C846}"/>
    <cellStyle name="Millares 2 4 4" xfId="231" xr:uid="{E2D1517C-4845-43F1-82E4-F1178C82268F}"/>
    <cellStyle name="Millares 2 5" xfId="34" xr:uid="{B0BFC077-D646-402A-A914-35ED33987652}"/>
    <cellStyle name="Millares 2 5 2" xfId="81" xr:uid="{6F5DCD4D-B8D7-4809-BEEC-55E7B13A73A3}"/>
    <cellStyle name="Millares 2 5 2 2" xfId="190" xr:uid="{8C8C79AC-2586-42EE-B10E-8559556DD0C5}"/>
    <cellStyle name="Millares 2 5 2 3" xfId="284" xr:uid="{0CED5D67-D7E8-4417-B617-2D35A62AC9CA}"/>
    <cellStyle name="Millares 2 5 3" xfId="144" xr:uid="{E7779365-0966-4D91-8E91-234BEC7128CA}"/>
    <cellStyle name="Millares 2 5 4" xfId="240" xr:uid="{183A0AE4-DBC7-40ED-804D-2F42F1E25526}"/>
    <cellStyle name="Millares 2 6" xfId="44" xr:uid="{835B8E57-825A-4E4B-B7CA-C0B667E05995}"/>
    <cellStyle name="Millares 2 6 2" xfId="154" xr:uid="{6BC30BD2-BF7E-4823-B53F-B3CAACAC70C7}"/>
    <cellStyle name="Millares 2 6 3" xfId="250" xr:uid="{94024743-5771-4DA1-A1C4-31D61B1CE765}"/>
    <cellStyle name="Millares 2 7" xfId="52" xr:uid="{6B0BE221-9248-4125-A55B-2681FF3B5A04}"/>
    <cellStyle name="Millares 2 7 2" xfId="162" xr:uid="{EA6E8317-5798-4754-8175-D8CE03786F17}"/>
    <cellStyle name="Millares 2 7 3" xfId="257" xr:uid="{D8B3EA69-7C4D-45EF-9773-DBB63F0CDF58}"/>
    <cellStyle name="Millares 2 8" xfId="101" xr:uid="{3E287907-939C-4026-8BB6-4CC38BED03F1}"/>
    <cellStyle name="Millares 2 8 2" xfId="206" xr:uid="{D1518586-B5B4-4313-B794-6127FFCFA990}"/>
    <cellStyle name="Millares 2 9" xfId="118" xr:uid="{643E58AA-BD31-4545-899B-C738E7AE8C2D}"/>
    <cellStyle name="Millares 3" xfId="6" xr:uid="{00000000-0005-0000-0000-000003000000}"/>
    <cellStyle name="Millares 3 10" xfId="215" xr:uid="{E70B0AAD-D906-4142-B152-9CE3C782D45C}"/>
    <cellStyle name="Millares 3 2" xfId="13" xr:uid="{00000000-0005-0000-0000-000004000000}"/>
    <cellStyle name="Millares 3 2 2" xfId="23" xr:uid="{B326EBED-D4BB-4451-B2AE-B66402687963}"/>
    <cellStyle name="Millares 3 2 2 2" xfId="70" xr:uid="{2986AAB5-440B-47B5-9A72-C416E6549E34}"/>
    <cellStyle name="Millares 3 2 2 2 2" xfId="179" xr:uid="{5707A1A3-5DD3-4481-A3B5-8803EDDC3590}"/>
    <cellStyle name="Millares 3 2 2 2 3" xfId="273" xr:uid="{6F935829-9DD9-47A0-AA4B-7955EF8D2AF1}"/>
    <cellStyle name="Millares 3 2 2 3" xfId="133" xr:uid="{319F0472-9012-4AB3-AD81-0F6D2878642A}"/>
    <cellStyle name="Millares 3 2 2 4" xfId="229" xr:uid="{E0FB6FA1-CA49-42F3-AE70-07D3545469D7}"/>
    <cellStyle name="Millares 3 2 3" xfId="32" xr:uid="{DEBCB6D1-4753-44B4-A3E0-A06599EDC8CE}"/>
    <cellStyle name="Millares 3 2 3 2" xfId="79" xr:uid="{B6F21967-D94D-4B14-AEED-FBEE05A6274D}"/>
    <cellStyle name="Millares 3 2 3 2 2" xfId="188" xr:uid="{1B0A1831-76B3-4CF8-8822-DAB8D278682E}"/>
    <cellStyle name="Millares 3 2 3 2 3" xfId="282" xr:uid="{8685F75F-84C5-488E-BFD6-23DB9F271FC8}"/>
    <cellStyle name="Millares 3 2 3 3" xfId="142" xr:uid="{F8664C6C-C5C3-45D6-8DB7-5794DBB44360}"/>
    <cellStyle name="Millares 3 2 3 4" xfId="238" xr:uid="{D326183C-8B61-435D-AF9F-A2FD0FDA0C2D}"/>
    <cellStyle name="Millares 3 2 4" xfId="41" xr:uid="{AC719DDF-A455-4AD0-9D43-C7B6A4A6C5BD}"/>
    <cellStyle name="Millares 3 2 4 2" xfId="88" xr:uid="{1A090C9D-5C88-4A4C-8C48-2E8C7BF95E0F}"/>
    <cellStyle name="Millares 3 2 4 2 2" xfId="197" xr:uid="{F561A3F6-EDDA-4C75-8CCD-B74C32253A51}"/>
    <cellStyle name="Millares 3 2 4 2 3" xfId="291" xr:uid="{745A9EE8-BD43-4178-B2D3-4E6868EAFFA3}"/>
    <cellStyle name="Millares 3 2 4 3" xfId="151" xr:uid="{23DE9535-868B-4F52-904C-F1B1EE6CE6A1}"/>
    <cellStyle name="Millares 3 2 4 4" xfId="247" xr:uid="{CB8D6229-8115-4802-95D8-D7DD3FF557E6}"/>
    <cellStyle name="Millares 3 2 5" xfId="60" xr:uid="{DD2D5C6E-2BF5-4B7C-8D2D-F2E348459D99}"/>
    <cellStyle name="Millares 3 2 5 2" xfId="169" xr:uid="{A1599B90-0C16-4343-AF05-E19881D506DB}"/>
    <cellStyle name="Millares 3 2 5 3" xfId="264" xr:uid="{6236D72C-CDA1-4530-B205-E00E1A3F7FEF}"/>
    <cellStyle name="Millares 3 2 6" xfId="115" xr:uid="{CB1608D9-6F26-4634-89FC-E287DE129C3C}"/>
    <cellStyle name="Millares 3 2 6 2" xfId="211" xr:uid="{14055D06-8EEF-48BD-A758-EA69A01E43F3}"/>
    <cellStyle name="Millares 3 2 7" xfId="124" xr:uid="{6FAAAB56-0CCC-4C11-AB9C-513D6C4529AE}"/>
    <cellStyle name="Millares 3 2 8" xfId="220" xr:uid="{0D6C79B9-9C7A-4138-A8B8-88D3C1DEA07C}"/>
    <cellStyle name="Millares 3 3" xfId="17" xr:uid="{06117AE5-ED7B-4E84-86D5-D1733ADD0008}"/>
    <cellStyle name="Millares 3 3 2" xfId="64" xr:uid="{77F3264A-2158-4840-990B-1F97220E1764}"/>
    <cellStyle name="Millares 3 3 2 2" xfId="173" xr:uid="{9B076A88-97BD-49A3-B17C-FC5E1B3117B3}"/>
    <cellStyle name="Millares 3 3 2 3" xfId="268" xr:uid="{ABA65B6A-5198-4BFE-B6CF-8BB98BCD11A3}"/>
    <cellStyle name="Millares 3 3 3" xfId="128" xr:uid="{1136629D-45AA-4B38-9FDA-52163A305476}"/>
    <cellStyle name="Millares 3 3 4" xfId="224" xr:uid="{4691E30E-FBC4-426D-8CC2-079B0513BB17}"/>
    <cellStyle name="Millares 3 4" xfId="27" xr:uid="{1135A564-44B9-44A4-9C5C-8C20D83C9BA6}"/>
    <cellStyle name="Millares 3 4 2" xfId="74" xr:uid="{FEF30EC8-660A-4875-989A-41ED8AC8795D}"/>
    <cellStyle name="Millares 3 4 2 2" xfId="183" xr:uid="{AE4BD31E-6E76-42CC-BCD8-FAAC5983BFB3}"/>
    <cellStyle name="Millares 3 4 2 3" xfId="277" xr:uid="{067D8709-7313-4B10-93FB-080685E6FB93}"/>
    <cellStyle name="Millares 3 4 3" xfId="137" xr:uid="{F5C46F7C-EF84-447C-97C2-A963355FD59E}"/>
    <cellStyle name="Millares 3 4 4" xfId="233" xr:uid="{C1FC1024-A9C5-4E42-BD56-65D92DA8265F}"/>
    <cellStyle name="Millares 3 5" xfId="36" xr:uid="{76770BC5-CB65-4A19-9403-43B58EF54072}"/>
    <cellStyle name="Millares 3 5 2" xfId="83" xr:uid="{B899C08F-050A-48D9-B595-38B503C7BC8C}"/>
    <cellStyle name="Millares 3 5 2 2" xfId="192" xr:uid="{93067756-197A-4B47-A1E5-79929BE1B263}"/>
    <cellStyle name="Millares 3 5 2 3" xfId="286" xr:uid="{0D85891E-ECA7-4EBB-BB5D-1FE8066D133A}"/>
    <cellStyle name="Millares 3 5 3" xfId="146" xr:uid="{DDD4CA11-D7A5-4667-B6C3-3B426D9C621F}"/>
    <cellStyle name="Millares 3 5 4" xfId="242" xr:uid="{FB906208-7A08-4612-91FE-3FB611F7875E}"/>
    <cellStyle name="Millares 3 6" xfId="46" xr:uid="{A6BBA111-B0BC-43E0-95C5-85D131E351B2}"/>
    <cellStyle name="Millares 3 6 2" xfId="156" xr:uid="{C27FA66F-E4A8-4559-A965-B8F16CB6E56B}"/>
    <cellStyle name="Millares 3 6 3" xfId="252" xr:uid="{89471F20-1176-4097-A739-160202C7221F}"/>
    <cellStyle name="Millares 3 7" xfId="54" xr:uid="{BEA84BC8-132B-4439-B7F4-8B69FCED32B2}"/>
    <cellStyle name="Millares 3 7 2" xfId="164" xr:uid="{9216502F-CD0A-4ABE-8C98-C4962898C440}"/>
    <cellStyle name="Millares 3 7 3" xfId="259" xr:uid="{73DCCF62-E1D7-40F4-8EF5-005AA239F4F5}"/>
    <cellStyle name="Millares 3 8" xfId="103" xr:uid="{2EE89FCE-77D6-4E9B-AEEE-74E4FB65AE95}"/>
    <cellStyle name="Millares 3 8 2" xfId="207" xr:uid="{9BF434F3-A3FF-4824-BC18-4302D68161DF}"/>
    <cellStyle name="Millares 3 9" xfId="120" xr:uid="{C3A607B9-A5D3-4D9A-A154-BE6E988B5335}"/>
    <cellStyle name="Millares 4" xfId="20" xr:uid="{9BBFBB31-FF9C-409E-9226-F9F02A3FBAE8}"/>
    <cellStyle name="Millares 4 2" xfId="67" xr:uid="{740D284C-D0B9-40B3-BE51-ABDABAB7CD30}"/>
    <cellStyle name="Millares 4 2 2" xfId="110" xr:uid="{E42F426D-459B-4238-81B4-86B26E07A74F}"/>
    <cellStyle name="Millares 4 2 2 2" xfId="210" xr:uid="{60C21C5C-31D2-4061-B899-CE5D8CAB93AD}"/>
    <cellStyle name="Millares 4 2 3" xfId="176" xr:uid="{EF25B656-4BA9-4B50-8544-636F47E4E9B1}"/>
    <cellStyle name="Millares 4 2 4" xfId="270" xr:uid="{9D113125-E23D-4B5A-BEA2-754A8BD96920}"/>
    <cellStyle name="Millares 4 3" xfId="108" xr:uid="{6D7D1F15-55B3-4B4F-B1A3-D506697BB0B4}"/>
    <cellStyle name="Millares 4 3 2" xfId="209" xr:uid="{9B49D136-6809-400C-92E7-63D8F76DE4FE}"/>
    <cellStyle name="Millares 4 4" xfId="130" xr:uid="{CF67BB48-0F78-456F-8E0D-07EF4FD908FB}"/>
    <cellStyle name="Millares 4 5" xfId="226" xr:uid="{2F4590CE-D0FE-4A3F-9EF3-908D3B4C1D1A}"/>
    <cellStyle name="Millares 5" xfId="29" xr:uid="{4D85AD6E-AC14-4A4A-8785-454E147A1C24}"/>
    <cellStyle name="Millares 5 2" xfId="76" xr:uid="{BE64AEDB-904B-4D2F-9E7D-5296DC800F97}"/>
    <cellStyle name="Millares 5 2 2" xfId="185" xr:uid="{22D8FEDE-26CE-4492-BD51-789E762FA8C6}"/>
    <cellStyle name="Millares 5 2 3" xfId="279" xr:uid="{93037AC9-EBCC-45E2-984B-6D60E7FBE597}"/>
    <cellStyle name="Millares 5 3" xfId="117" xr:uid="{D5027E5F-2784-4106-9789-DDBD2CC032E2}"/>
    <cellStyle name="Millares 5 3 2" xfId="212" xr:uid="{C5531087-052E-4AAD-BA99-481B339DC9CC}"/>
    <cellStyle name="Millares 5 4" xfId="139" xr:uid="{339174E5-1E07-4A46-A54C-82314980E13A}"/>
    <cellStyle name="Millares 5 5" xfId="235" xr:uid="{3D2E4B27-BFB6-4084-B5D7-22DFBC08715B}"/>
    <cellStyle name="Millares 6" xfId="38" xr:uid="{FA17ACC5-B5C3-4CD7-A437-7E434579CCA8}"/>
    <cellStyle name="Millares 6 2" xfId="85" xr:uid="{DB89CE06-589D-48FB-BF9A-8F84FE25D8DD}"/>
    <cellStyle name="Millares 6 2 2" xfId="194" xr:uid="{EAFF5F58-854F-48A0-AEA0-D01469A81577}"/>
    <cellStyle name="Millares 6 2 3" xfId="288" xr:uid="{E723808B-0995-4B1B-AD8B-EEC5AD0E38B9}"/>
    <cellStyle name="Millares 6 3" xfId="106" xr:uid="{795E03A7-33AB-45FA-B64B-594B270342B9}"/>
    <cellStyle name="Millares 6 3 2" xfId="208" xr:uid="{52EA3A98-0B87-41FE-BB3E-73C0A75C64D2}"/>
    <cellStyle name="Millares 6 4" xfId="148" xr:uid="{28B97EC0-2FE0-4B32-B948-1FB9D2023C6A}"/>
    <cellStyle name="Millares 6 5" xfId="244" xr:uid="{5BC9502C-14B2-4CB2-97F7-279D4D186EC6}"/>
    <cellStyle name="Millares 7" xfId="43" xr:uid="{E4EE6AE3-9DBB-49F9-9C68-3E67C29F53E6}"/>
    <cellStyle name="Millares 7 2" xfId="90" xr:uid="{4A122301-FA61-4A58-B04C-6B9842528B47}"/>
    <cellStyle name="Millares 7 2 2" xfId="199" xr:uid="{60A534CE-54F2-4410-A322-15F173717FBD}"/>
    <cellStyle name="Millares 7 2 3" xfId="293" xr:uid="{56D74108-E8FB-4929-9A84-B4710C967640}"/>
    <cellStyle name="Millares 7 3" xfId="153" xr:uid="{C8067B11-1A9D-43C2-8566-64F4B5E2D4C6}"/>
    <cellStyle name="Millares 7 4" xfId="249" xr:uid="{7CB4C5AA-9970-4F4C-89CA-5468C1F7F900}"/>
    <cellStyle name="Millares 8" xfId="57" xr:uid="{6544BA7B-9C77-466C-B6AF-0DBF281976BD}"/>
    <cellStyle name="Millares 8 2" xfId="166" xr:uid="{90B5DE3D-C790-4890-BA91-72B771DA4192}"/>
    <cellStyle name="Millares 8 3" xfId="261" xr:uid="{2D8F4356-B566-43A5-904E-140A1F04DE11}"/>
    <cellStyle name="Millares 9" xfId="51" xr:uid="{47A0FA76-7F30-4731-B342-A94F65361558}"/>
    <cellStyle name="Millares 9 2" xfId="161" xr:uid="{57E351E6-AA5B-42B6-8323-84DC11E8C162}"/>
    <cellStyle name="Millares 9 3" xfId="256" xr:uid="{8B70104A-06D9-4B3F-ACB1-490A63BD60D6}"/>
    <cellStyle name="Moneda" xfId="2" builtinId="4"/>
    <cellStyle name="Moneda [0] 2" xfId="5" xr:uid="{00000000-0005-0000-0000-000006000000}"/>
    <cellStyle name="Moneda [0] 2 2" xfId="12" xr:uid="{00000000-0005-0000-0000-000007000000}"/>
    <cellStyle name="Moneda [0] 2 2 2" xfId="22" xr:uid="{7B636F3A-4B65-4F10-8FE2-CB8311BA21C0}"/>
    <cellStyle name="Moneda [0] 2 2 2 2" xfId="69" xr:uid="{C39E2E3E-DA53-44F1-8334-82AEC5E8E369}"/>
    <cellStyle name="Moneda [0] 2 2 2 2 2" xfId="178" xr:uid="{FC03E8B6-7E95-49CA-89E8-861D991E008F}"/>
    <cellStyle name="Moneda [0] 2 2 2 2 3" xfId="272" xr:uid="{E4A1A8C4-2574-418F-B76C-C4CDFDF9B360}"/>
    <cellStyle name="Moneda [0] 2 2 2 3" xfId="132" xr:uid="{469242FE-73C1-4F1F-A0CA-CC007BBC2886}"/>
    <cellStyle name="Moneda [0] 2 2 2 4" xfId="228" xr:uid="{762CA9D4-EA97-4D8C-8E99-ACF05AFE9700}"/>
    <cellStyle name="Moneda [0] 2 2 3" xfId="31" xr:uid="{0139321B-84E9-4C97-8468-401BCFD2573A}"/>
    <cellStyle name="Moneda [0] 2 2 3 2" xfId="78" xr:uid="{3C48A723-C061-454F-A65C-BF7B812FCD4B}"/>
    <cellStyle name="Moneda [0] 2 2 3 2 2" xfId="187" xr:uid="{801882E9-9D5A-4F21-B28F-1AD03CF74DAD}"/>
    <cellStyle name="Moneda [0] 2 2 3 2 3" xfId="281" xr:uid="{522FF6BC-439E-48CC-83B1-A5C8CE1CF3FA}"/>
    <cellStyle name="Moneda [0] 2 2 3 3" xfId="141" xr:uid="{9C5460F1-2F40-4EA4-8934-C4781265C237}"/>
    <cellStyle name="Moneda [0] 2 2 3 4" xfId="237" xr:uid="{9348A94C-E12F-43F8-B467-119B1EDBFB92}"/>
    <cellStyle name="Moneda [0] 2 2 4" xfId="40" xr:uid="{EC5DC148-5B71-4866-922C-3341B53D2D2F}"/>
    <cellStyle name="Moneda [0] 2 2 4 2" xfId="87" xr:uid="{C274105A-AF56-4D7B-91A8-61EAF8D32A17}"/>
    <cellStyle name="Moneda [0] 2 2 4 2 2" xfId="196" xr:uid="{5F8E9855-9AF8-45E6-985A-1080E9751F51}"/>
    <cellStyle name="Moneda [0] 2 2 4 2 3" xfId="290" xr:uid="{D3A3D2C8-0603-4B07-BAF9-64E7CEF3DB4B}"/>
    <cellStyle name="Moneda [0] 2 2 4 3" xfId="150" xr:uid="{B823D4D2-1CAD-434B-80F4-2ABC67DDFDA3}"/>
    <cellStyle name="Moneda [0] 2 2 4 4" xfId="246" xr:uid="{31793998-A11F-42ED-926A-86DABD45725B}"/>
    <cellStyle name="Moneda [0] 2 2 5" xfId="59" xr:uid="{20452706-0FD2-4BEB-976B-FD05B184FE66}"/>
    <cellStyle name="Moneda [0] 2 2 5 2" xfId="168" xr:uid="{1D2E0A9B-4093-4D9B-86C0-4724175AF9A5}"/>
    <cellStyle name="Moneda [0] 2 2 5 3" xfId="263" xr:uid="{7E4D86FD-D00E-4B86-B403-2952D3ABFC9A}"/>
    <cellStyle name="Moneda [0] 2 2 6" xfId="123" xr:uid="{E0D684EB-E5A8-4AE6-BEAE-C164B1B55861}"/>
    <cellStyle name="Moneda [0] 2 2 7" xfId="219" xr:uid="{573529F2-033E-4933-B08A-BF7EFB450768}"/>
    <cellStyle name="Moneda [0] 2 3" xfId="16" xr:uid="{D0CCD4E7-28E6-4763-904A-CA66F38CCE5B}"/>
    <cellStyle name="Moneda [0] 2 3 2" xfId="63" xr:uid="{7530EB6E-543D-43EA-B592-80A1D159AF2D}"/>
    <cellStyle name="Moneda [0] 2 3 2 2" xfId="172" xr:uid="{8B12F75E-59F6-4594-8F39-27FA461B5DE2}"/>
    <cellStyle name="Moneda [0] 2 3 2 3" xfId="267" xr:uid="{3ED2DD9E-4C2C-4A54-8834-7D8635F381AB}"/>
    <cellStyle name="Moneda [0] 2 3 3" xfId="127" xr:uid="{3C522EB1-59AC-470F-95D6-E7D60B93C206}"/>
    <cellStyle name="Moneda [0] 2 3 4" xfId="223" xr:uid="{BF2B1AD5-E057-486A-8253-78F310E89528}"/>
    <cellStyle name="Moneda [0] 2 4" xfId="26" xr:uid="{70AB8329-1211-44CE-BA61-10D2DCD2DD9E}"/>
    <cellStyle name="Moneda [0] 2 4 2" xfId="73" xr:uid="{B5422598-F4E0-425E-9D67-83296A968958}"/>
    <cellStyle name="Moneda [0] 2 4 2 2" xfId="182" xr:uid="{EB375383-3329-4721-A6B1-146B111D513C}"/>
    <cellStyle name="Moneda [0] 2 4 2 3" xfId="276" xr:uid="{76490614-94DC-40E7-B76B-3C3407DED5AC}"/>
    <cellStyle name="Moneda [0] 2 4 3" xfId="136" xr:uid="{D0616D33-D53E-4B46-A33A-203ABA972F5B}"/>
    <cellStyle name="Moneda [0] 2 4 4" xfId="232" xr:uid="{68859AB5-EC2F-4FE3-9E5B-252C5F6B26A8}"/>
    <cellStyle name="Moneda [0] 2 5" xfId="35" xr:uid="{324889E7-7FD4-490B-93B2-C9433786575D}"/>
    <cellStyle name="Moneda [0] 2 5 2" xfId="82" xr:uid="{83C2450D-D608-4575-BC91-260AD6C33A35}"/>
    <cellStyle name="Moneda [0] 2 5 2 2" xfId="191" xr:uid="{951E70BB-EF5A-474B-9737-A548FC0806FE}"/>
    <cellStyle name="Moneda [0] 2 5 2 3" xfId="285" xr:uid="{271B3764-F0B9-4D13-B407-6D29397FA582}"/>
    <cellStyle name="Moneda [0] 2 5 3" xfId="145" xr:uid="{E3858FD8-CFA8-41B3-AFBE-D4F70C9AAD6C}"/>
    <cellStyle name="Moneda [0] 2 5 4" xfId="241" xr:uid="{1409EF3E-497C-4E3F-96A3-561DC06D9F69}"/>
    <cellStyle name="Moneda [0] 2 6" xfId="45" xr:uid="{5AC574CA-51F3-4D06-9ABE-190325FB6C56}"/>
    <cellStyle name="Moneda [0] 2 6 2" xfId="155" xr:uid="{C1764A81-2209-4EA3-A9DC-EC87E52E2CBC}"/>
    <cellStyle name="Moneda [0] 2 6 3" xfId="251" xr:uid="{39519FC5-F2A2-4282-BFC3-E81B91A1A68B}"/>
    <cellStyle name="Moneda [0] 2 7" xfId="53" xr:uid="{4DE4E6F7-BF57-4FCA-ACDA-FF0C32D189D3}"/>
    <cellStyle name="Moneda [0] 2 7 2" xfId="163" xr:uid="{72B1B24E-3641-4593-9E13-4ACFD8211F82}"/>
    <cellStyle name="Moneda [0] 2 7 3" xfId="258" xr:uid="{2E4AB01B-1ACE-405E-B305-BEA22C7B01D8}"/>
    <cellStyle name="Moneda [0] 2 8" xfId="119" xr:uid="{2DCA4F98-5AB7-42CC-9099-770C7889AF86}"/>
    <cellStyle name="Moneda [0] 2 9" xfId="214" xr:uid="{D25F8933-6D3C-47CA-B9C1-5D1E8F98F827}"/>
    <cellStyle name="Moneda [0] 3" xfId="7" xr:uid="{00000000-0005-0000-0000-000008000000}"/>
    <cellStyle name="Moneda [0] 3 2" xfId="14" xr:uid="{00000000-0005-0000-0000-000009000000}"/>
    <cellStyle name="Moneda [0] 3 2 2" xfId="24" xr:uid="{48514B94-D51B-41D0-A146-1DFE33D7CAE4}"/>
    <cellStyle name="Moneda [0] 3 2 2 2" xfId="71" xr:uid="{BDA88562-6D7A-4DDB-B26E-ED3F8D8E5D9F}"/>
    <cellStyle name="Moneda [0] 3 2 2 2 2" xfId="180" xr:uid="{D3895648-806F-4CA5-9A93-D73D61C48B31}"/>
    <cellStyle name="Moneda [0] 3 2 2 2 3" xfId="274" xr:uid="{303F05FC-14D7-444F-A6D6-2E59FC360AFF}"/>
    <cellStyle name="Moneda [0] 3 2 2 3" xfId="134" xr:uid="{D6429E22-D366-49E1-8CE9-BF38A01AD4FE}"/>
    <cellStyle name="Moneda [0] 3 2 2 4" xfId="230" xr:uid="{48A05A9B-93ED-43CF-9366-A2F7F6074E73}"/>
    <cellStyle name="Moneda [0] 3 2 3" xfId="33" xr:uid="{CC18D054-8EA1-40E5-8566-262EF05F5E36}"/>
    <cellStyle name="Moneda [0] 3 2 3 2" xfId="80" xr:uid="{6FD3EDC5-4AC0-416A-A4FD-B558016DB17C}"/>
    <cellStyle name="Moneda [0] 3 2 3 2 2" xfId="189" xr:uid="{85DC2466-1616-4FE9-ABFB-15949044689F}"/>
    <cellStyle name="Moneda [0] 3 2 3 2 3" xfId="283" xr:uid="{FA135854-126C-48BC-86F5-011169C0C5BC}"/>
    <cellStyle name="Moneda [0] 3 2 3 3" xfId="143" xr:uid="{4471A61F-BC59-4E78-8FEA-6E17D80EBB0A}"/>
    <cellStyle name="Moneda [0] 3 2 3 4" xfId="239" xr:uid="{8FD666E6-13CF-4F78-ADB4-CB544E57FD24}"/>
    <cellStyle name="Moneda [0] 3 2 4" xfId="42" xr:uid="{8FFC314C-1FF9-4DAC-A76F-D2029531EAD8}"/>
    <cellStyle name="Moneda [0] 3 2 4 2" xfId="89" xr:uid="{35BBCA9D-47D4-4519-8BF6-9420412717F6}"/>
    <cellStyle name="Moneda [0] 3 2 4 2 2" xfId="198" xr:uid="{783DB344-7EA7-4E45-8A8A-2FA12BD65551}"/>
    <cellStyle name="Moneda [0] 3 2 4 2 3" xfId="292" xr:uid="{07278577-226A-4294-8443-1667A8B7FFAB}"/>
    <cellStyle name="Moneda [0] 3 2 4 3" xfId="152" xr:uid="{256320C4-25A2-4ADD-870E-0CA95CF7ADAF}"/>
    <cellStyle name="Moneda [0] 3 2 4 4" xfId="248" xr:uid="{C03C94D9-3CF7-49DB-9B9F-637527186AC1}"/>
    <cellStyle name="Moneda [0] 3 2 5" xfId="61" xr:uid="{BA950F25-A110-43C6-942F-8F24C25549A9}"/>
    <cellStyle name="Moneda [0] 3 2 5 2" xfId="170" xr:uid="{88160138-F3EC-4FD2-B913-A28ED9914C00}"/>
    <cellStyle name="Moneda [0] 3 2 5 3" xfId="265" xr:uid="{EE2E795F-E5D9-4B1A-B41C-775541E270C0}"/>
    <cellStyle name="Moneda [0] 3 2 6" xfId="125" xr:uid="{C393D227-D6AB-4DF7-B63D-D2192653E487}"/>
    <cellStyle name="Moneda [0] 3 2 7" xfId="221" xr:uid="{5FF2D5A5-DAA2-43FA-A3FD-098FA8D1924A}"/>
    <cellStyle name="Moneda [0] 3 3" xfId="18" xr:uid="{1CFC13EC-4749-444A-8520-AB0DE17086AE}"/>
    <cellStyle name="Moneda [0] 3 3 2" xfId="65" xr:uid="{B041CE3A-ABB1-492B-9EF2-BA95675772EB}"/>
    <cellStyle name="Moneda [0] 3 3 2 2" xfId="174" xr:uid="{DA93A85B-0C8B-468E-831A-B3E2129B2C20}"/>
    <cellStyle name="Moneda [0] 3 3 2 3" xfId="269" xr:uid="{5023ABC8-71A1-481B-BEEA-388ADFA15590}"/>
    <cellStyle name="Moneda [0] 3 3 3" xfId="129" xr:uid="{C38D33AE-F257-4A5B-925A-8F175AF3B20E}"/>
    <cellStyle name="Moneda [0] 3 3 4" xfId="225" xr:uid="{45201742-B5D4-41D1-B42C-4FACE1F0DAF8}"/>
    <cellStyle name="Moneda [0] 3 4" xfId="28" xr:uid="{6E6DFBA4-D43E-4E10-9948-5920B41BF6CE}"/>
    <cellStyle name="Moneda [0] 3 4 2" xfId="75" xr:uid="{5DF92093-4041-406F-B7A1-3B52BFFC257D}"/>
    <cellStyle name="Moneda [0] 3 4 2 2" xfId="184" xr:uid="{09857D3A-EAF8-4EBE-B24E-94733085E519}"/>
    <cellStyle name="Moneda [0] 3 4 2 3" xfId="278" xr:uid="{45354EFF-2375-493F-9CAB-3DF5A436EA84}"/>
    <cellStyle name="Moneda [0] 3 4 3" xfId="138" xr:uid="{94F8ED88-19B0-459E-82B6-235E96303773}"/>
    <cellStyle name="Moneda [0] 3 4 4" xfId="234" xr:uid="{2850DF42-6DFC-4532-B4E2-C010C3884A5A}"/>
    <cellStyle name="Moneda [0] 3 5" xfId="37" xr:uid="{F47F07F1-C805-4B92-A692-E45C9E0AEDB6}"/>
    <cellStyle name="Moneda [0] 3 5 2" xfId="84" xr:uid="{8DBEDB53-9835-4646-ACCF-803D38AA45FA}"/>
    <cellStyle name="Moneda [0] 3 5 2 2" xfId="193" xr:uid="{6EB5F0E2-81FE-43D8-B7CE-054758EF1046}"/>
    <cellStyle name="Moneda [0] 3 5 2 3" xfId="287" xr:uid="{6A48CD0C-3011-478F-B65D-6493869A22AA}"/>
    <cellStyle name="Moneda [0] 3 5 3" xfId="147" xr:uid="{F6F7F693-2388-4885-A4DD-33F0BBE86813}"/>
    <cellStyle name="Moneda [0] 3 5 4" xfId="243" xr:uid="{3519B403-814E-416D-8A83-2A79AAAE653B}"/>
    <cellStyle name="Moneda [0] 3 6" xfId="47" xr:uid="{E2288B4A-A0F5-45D4-A5E1-4827716036C6}"/>
    <cellStyle name="Moneda [0] 3 6 2" xfId="157" xr:uid="{34A36D61-E6F7-44BE-BB11-0FCED0ED8DE0}"/>
    <cellStyle name="Moneda [0] 3 6 3" xfId="253" xr:uid="{2BF9C7A5-56FC-4AFA-AEB4-14E0F5C6669E}"/>
    <cellStyle name="Moneda [0] 3 7" xfId="55" xr:uid="{A085C95A-4820-4882-A770-7ED1A0D1B934}"/>
    <cellStyle name="Moneda [0] 3 7 2" xfId="165" xr:uid="{CAF54E63-1A2A-454A-9C2F-7318BA990097}"/>
    <cellStyle name="Moneda [0] 3 7 3" xfId="260" xr:uid="{EA784AC3-F647-464F-8B8E-A558A4973C9D}"/>
    <cellStyle name="Moneda [0] 3 8" xfId="121" xr:uid="{EF85FD38-34F2-4CF4-843A-3F79040894AD}"/>
    <cellStyle name="Moneda [0] 3 9" xfId="216" xr:uid="{DD0A4B99-E9C5-4268-B9FA-9E9926893E47}"/>
    <cellStyle name="Moneda 2" xfId="48" xr:uid="{27EC2AB4-F673-411C-81D7-1ECA377C471B}"/>
    <cellStyle name="Moneda 2 2" xfId="112" xr:uid="{13684F2E-562D-4FCE-B39B-4EA918B32CB3}"/>
    <cellStyle name="Moneda 2 3" xfId="158" xr:uid="{0C620ED5-6963-4B65-BCAB-2D18525EFF27}"/>
    <cellStyle name="Moneda 2 4" xfId="254" xr:uid="{EFD5C1AB-D872-4EBE-AC50-0569C0665DDF}"/>
    <cellStyle name="Moneda 3" xfId="49" xr:uid="{532979B7-9578-47AD-80A4-3FB23DC65E2A}"/>
    <cellStyle name="Moneda 3 2" xfId="116" xr:uid="{2209CC8D-3CF3-4245-BF9A-FD7DEA775698}"/>
    <cellStyle name="Moneda 3 3" xfId="159" xr:uid="{598BB8D4-EC99-49DC-A328-D46241F5EA7C}"/>
    <cellStyle name="Moneda 3 4" xfId="255" xr:uid="{53896687-7E85-47A8-9367-B0EEE3872B96}"/>
    <cellStyle name="Moneda 4" xfId="66" xr:uid="{3089595D-4FD0-41BA-8C41-17E2FA704D14}"/>
    <cellStyle name="Moneda 4 2" xfId="105" xr:uid="{6BBE3EB8-6979-4A6F-8734-02B29703691E}"/>
    <cellStyle name="Moneda 4 3" xfId="175" xr:uid="{F7709C04-66CD-4BFF-9A19-C7F9DF7EE1D1}"/>
    <cellStyle name="Moneda 5" xfId="91" xr:uid="{DEE0F30B-AC5B-4AA9-AA06-12C79574F749}"/>
    <cellStyle name="Moneda 5 2" xfId="200" xr:uid="{094BFF10-875A-4AB6-A28B-EE47299599FB}"/>
    <cellStyle name="Moneda 6" xfId="92" xr:uid="{22147D33-F822-4C48-9D6E-F5B5263F2139}"/>
    <cellStyle name="Moneda 6 2" xfId="201" xr:uid="{9B96795B-C073-4CFD-BC62-E9F4F72624A1}"/>
    <cellStyle name="Moneda 7" xfId="94" xr:uid="{026E1F89-D758-4E29-8EE4-2A30B9FB4573}"/>
    <cellStyle name="Moneda 7 2" xfId="203" xr:uid="{059BA16B-0BF0-4115-8897-5455FEB39704}"/>
    <cellStyle name="Moneda 8" xfId="95" xr:uid="{1295A3E8-4AB6-43BB-83CA-2100BE87BFFB}"/>
    <cellStyle name="Moneda 8 2" xfId="204" xr:uid="{F7C1C49D-1213-42A8-A577-DE0634C25910}"/>
    <cellStyle name="Normal" xfId="0" builtinId="0"/>
    <cellStyle name="Normal 2" xfId="8" xr:uid="{00000000-0005-0000-0000-00000B000000}"/>
    <cellStyle name="Normal 2 2" xfId="114" xr:uid="{F1874ADD-9F8E-4213-962A-8B8875B148BB}"/>
    <cellStyle name="Normal 2 3" xfId="111" xr:uid="{3DAF08B5-D673-492E-9344-28CFD216448A}"/>
    <cellStyle name="Normal 3" xfId="9" xr:uid="{00000000-0005-0000-0000-00000C000000}"/>
    <cellStyle name="Normal 3 2" xfId="19" xr:uid="{8290C736-AF5E-4ED6-8FFE-F53D53B92167}"/>
    <cellStyle name="Normal 4" xfId="50" xr:uid="{2FE88A6D-C1EB-4C54-8351-325694782F0C}"/>
    <cellStyle name="Normal 4 2" xfId="113" xr:uid="{9760CCE8-DCCF-4EC9-B3F9-5D006ED0419A}"/>
    <cellStyle name="Normal 4 3" xfId="160" xr:uid="{8B338E15-A0B5-4899-B922-BC980980A7B2}"/>
    <cellStyle name="Normal 5" xfId="104" xr:uid="{A513D7E2-0E9E-4784-9014-1A71D2BC215B}"/>
    <cellStyle name="Normal 6" xfId="3" xr:uid="{00000000-0005-0000-0000-00000D000000}"/>
    <cellStyle name="Normal 7" xfId="97" xr:uid="{5E400D98-0EE3-4FF2-B48E-4959C8EB697C}"/>
    <cellStyle name="Porcentaje" xfId="1" builtinId="5"/>
    <cellStyle name="Porcentaje 2" xfId="10" xr:uid="{00000000-0005-0000-0000-00000F000000}"/>
    <cellStyle name="Porcentaje 2 2" xfId="100" xr:uid="{B487C614-A151-4EA4-9531-28CA9B598695}"/>
    <cellStyle name="Porcentaje 3" xfId="56" xr:uid="{131BCCF0-8CAE-4F44-A811-572130EADDE3}"/>
    <cellStyle name="Porcentaje 3 2" xfId="102" xr:uid="{E2B5E243-E0C7-4151-B801-CB6FF20F8BE2}"/>
    <cellStyle name="Porcentaje 4" xfId="107" xr:uid="{4797A2CC-8BF1-4D44-89B8-294458F73B30}"/>
  </cellStyles>
  <dxfs count="0"/>
  <tableStyles count="0" defaultTableStyle="TableStyleMedium2" defaultPivotStyle="PivotStyleLight16"/>
  <colors>
    <mruColors>
      <color rgb="FFF4A0E2"/>
      <color rgb="FFEEA6DB"/>
      <color rgb="FF7DE98F"/>
      <color rgb="FFC1B9F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F77F8-201F-4E79-B746-80BE81FAA293}">
  <dimension ref="A1:Y396"/>
  <sheetViews>
    <sheetView tabSelected="1" zoomScale="82" zoomScaleNormal="82" workbookViewId="0">
      <pane ySplit="3" topLeftCell="A166" activePane="bottomLeft" state="frozen"/>
      <selection activeCell="L4" sqref="L4"/>
      <selection pane="bottomLeft" activeCell="E4" sqref="E4"/>
    </sheetView>
  </sheetViews>
  <sheetFormatPr baseColWidth="10" defaultColWidth="11.42578125" defaultRowHeight="12" x14ac:dyDescent="0.25"/>
  <cols>
    <col min="1" max="1" width="17.42578125" style="414" customWidth="1"/>
    <col min="2" max="2" width="23.5703125" style="9" customWidth="1"/>
    <col min="3" max="3" width="29.5703125" style="9" customWidth="1"/>
    <col min="4" max="4" width="16.28515625" style="1" customWidth="1"/>
    <col min="5" max="5" width="51.28515625" style="414" customWidth="1"/>
    <col min="6" max="6" width="15" style="17" customWidth="1"/>
    <col min="7" max="7" width="18.5703125" style="17" customWidth="1"/>
    <col min="8" max="8" width="48.7109375" style="17" customWidth="1"/>
    <col min="9" max="9" width="27" style="9" customWidth="1"/>
    <col min="10" max="10" width="17.7109375" style="17" customWidth="1"/>
    <col min="11" max="11" width="10.42578125" style="17" customWidth="1"/>
    <col min="12" max="12" width="9.28515625" style="17" customWidth="1"/>
    <col min="13" max="13" width="12.28515625" style="17" customWidth="1"/>
    <col min="14" max="14" width="11.28515625" style="17" customWidth="1"/>
    <col min="15" max="15" width="19.5703125" style="17" customWidth="1"/>
    <col min="16" max="16" width="25.28515625" style="415" customWidth="1"/>
    <col min="17" max="17" width="17.28515625" style="9" hidden="1" customWidth="1"/>
    <col min="18" max="18" width="20.85546875" style="416" hidden="1" customWidth="1"/>
    <col min="19" max="19" width="22.7109375" style="416" hidden="1" customWidth="1"/>
    <col min="20" max="20" width="17.28515625" style="416" hidden="1" customWidth="1"/>
    <col min="21" max="21" width="30.28515625" style="416" hidden="1" customWidth="1"/>
    <col min="22" max="22" width="15.42578125" style="305" hidden="1" customWidth="1"/>
    <col min="23" max="23" width="18.140625" style="305" bestFit="1" customWidth="1"/>
    <col min="24" max="24" width="17" style="305" bestFit="1" customWidth="1"/>
    <col min="25" max="25" width="30" style="305" customWidth="1"/>
    <col min="26" max="16384" width="11.42578125" style="9"/>
  </cols>
  <sheetData>
    <row r="1" spans="1:25" ht="42.75" customHeight="1" x14ac:dyDescent="0.25">
      <c r="A1" s="419" t="s">
        <v>593</v>
      </c>
      <c r="B1" s="420"/>
      <c r="C1" s="420"/>
      <c r="D1" s="420"/>
      <c r="E1" s="420"/>
      <c r="F1" s="420"/>
      <c r="G1" s="420"/>
      <c r="H1" s="420"/>
      <c r="I1" s="420"/>
      <c r="J1" s="420"/>
      <c r="K1" s="420"/>
      <c r="L1" s="420"/>
      <c r="M1" s="420"/>
      <c r="N1" s="420"/>
      <c r="O1" s="420"/>
      <c r="P1" s="420"/>
      <c r="Q1" s="420"/>
      <c r="R1" s="420"/>
      <c r="S1" s="420"/>
      <c r="T1" s="420"/>
      <c r="U1" s="420"/>
      <c r="V1" s="420"/>
      <c r="W1" s="420"/>
      <c r="X1" s="420"/>
      <c r="Y1" s="421"/>
    </row>
    <row r="2" spans="1:25" ht="42.75" customHeight="1" x14ac:dyDescent="0.25">
      <c r="A2" s="422"/>
      <c r="B2" s="422"/>
      <c r="C2" s="422"/>
      <c r="D2" s="422"/>
      <c r="E2" s="422"/>
      <c r="F2" s="422"/>
      <c r="G2" s="422"/>
      <c r="H2" s="422"/>
      <c r="I2" s="422"/>
      <c r="J2" s="422"/>
      <c r="K2" s="422"/>
      <c r="L2" s="422"/>
      <c r="M2" s="422"/>
      <c r="N2" s="422"/>
      <c r="O2" s="422"/>
      <c r="P2" s="422"/>
      <c r="Q2" s="422"/>
      <c r="R2" s="422"/>
      <c r="S2" s="422"/>
      <c r="T2" s="422"/>
      <c r="U2" s="422"/>
      <c r="V2" s="422"/>
      <c r="W2" s="422"/>
      <c r="X2" s="422"/>
      <c r="Y2" s="422"/>
    </row>
    <row r="3" spans="1:25" s="17" customFormat="1" ht="96" customHeight="1" x14ac:dyDescent="0.25">
      <c r="A3" s="423" t="s">
        <v>12</v>
      </c>
      <c r="B3" s="424" t="s">
        <v>15</v>
      </c>
      <c r="C3" s="425" t="s">
        <v>0</v>
      </c>
      <c r="D3" s="423" t="s">
        <v>16</v>
      </c>
      <c r="E3" s="426" t="s">
        <v>31</v>
      </c>
      <c r="F3" s="423" t="s">
        <v>13</v>
      </c>
      <c r="G3" s="423" t="s">
        <v>17</v>
      </c>
      <c r="H3" s="423" t="s">
        <v>35</v>
      </c>
      <c r="I3" s="427" t="s">
        <v>3</v>
      </c>
      <c r="J3" s="423" t="s">
        <v>4</v>
      </c>
      <c r="K3" s="423" t="s">
        <v>5</v>
      </c>
      <c r="L3" s="423" t="s">
        <v>6</v>
      </c>
      <c r="M3" s="423" t="s">
        <v>7</v>
      </c>
      <c r="N3" s="423" t="s">
        <v>8</v>
      </c>
      <c r="O3" s="423" t="s">
        <v>9</v>
      </c>
      <c r="P3" s="428" t="s">
        <v>10</v>
      </c>
      <c r="Q3" s="428" t="s">
        <v>10</v>
      </c>
      <c r="R3" s="428" t="s">
        <v>10</v>
      </c>
      <c r="S3" s="428" t="s">
        <v>10</v>
      </c>
      <c r="T3" s="428" t="s">
        <v>10</v>
      </c>
      <c r="U3" s="428" t="s">
        <v>10</v>
      </c>
      <c r="V3" s="428" t="s">
        <v>10</v>
      </c>
      <c r="W3" s="428" t="s">
        <v>486</v>
      </c>
      <c r="X3" s="428" t="s">
        <v>487</v>
      </c>
      <c r="Y3" s="429" t="s">
        <v>1</v>
      </c>
    </row>
    <row r="4" spans="1:25" ht="197.25" customHeight="1" x14ac:dyDescent="0.25">
      <c r="A4" s="18" t="s">
        <v>2</v>
      </c>
      <c r="B4" s="24" t="s">
        <v>33</v>
      </c>
      <c r="C4" s="19" t="s">
        <v>34</v>
      </c>
      <c r="D4" s="20" t="s">
        <v>27</v>
      </c>
      <c r="E4" s="21" t="s">
        <v>36</v>
      </c>
      <c r="F4" s="22" t="s">
        <v>14</v>
      </c>
      <c r="G4" s="22" t="s">
        <v>19</v>
      </c>
      <c r="H4" s="22" t="s">
        <v>37</v>
      </c>
      <c r="I4" s="22" t="s">
        <v>42</v>
      </c>
      <c r="J4" s="22" t="s">
        <v>11</v>
      </c>
      <c r="K4" s="25">
        <v>0</v>
      </c>
      <c r="L4" s="25">
        <v>0.25</v>
      </c>
      <c r="M4" s="25">
        <v>0.5</v>
      </c>
      <c r="N4" s="25">
        <v>0.25</v>
      </c>
      <c r="O4" s="26">
        <f>SUBTOTAL(9,K4:N4)</f>
        <v>1</v>
      </c>
      <c r="P4" s="27">
        <v>18150000</v>
      </c>
      <c r="Q4" s="27">
        <v>0</v>
      </c>
      <c r="R4" s="27">
        <v>0</v>
      </c>
      <c r="S4" s="27">
        <v>0</v>
      </c>
      <c r="T4" s="27">
        <v>0</v>
      </c>
      <c r="U4" s="27">
        <v>0</v>
      </c>
      <c r="V4" s="27">
        <v>0</v>
      </c>
      <c r="W4" s="27"/>
      <c r="X4" s="27"/>
      <c r="Y4" s="28">
        <v>18150000</v>
      </c>
    </row>
    <row r="5" spans="1:25" ht="132.75" customHeight="1" x14ac:dyDescent="0.25">
      <c r="A5" s="18"/>
      <c r="B5" s="24"/>
      <c r="C5" s="19"/>
      <c r="D5" s="29" t="s">
        <v>28</v>
      </c>
      <c r="E5" s="30" t="s">
        <v>140</v>
      </c>
      <c r="F5" s="31" t="s">
        <v>14</v>
      </c>
      <c r="G5" s="32" t="s">
        <v>21</v>
      </c>
      <c r="H5" s="31" t="s">
        <v>38</v>
      </c>
      <c r="I5" s="31" t="s">
        <v>43</v>
      </c>
      <c r="J5" s="31" t="s">
        <v>39</v>
      </c>
      <c r="K5" s="33">
        <v>0.15</v>
      </c>
      <c r="L5" s="33">
        <v>0.25</v>
      </c>
      <c r="M5" s="33">
        <v>0.35</v>
      </c>
      <c r="N5" s="33">
        <v>0.25</v>
      </c>
      <c r="O5" s="33">
        <f>+K5+L5+M5+N5</f>
        <v>1</v>
      </c>
      <c r="P5" s="34">
        <v>67155000</v>
      </c>
      <c r="Q5" s="34">
        <v>0</v>
      </c>
      <c r="R5" s="34">
        <v>0</v>
      </c>
      <c r="S5" s="34">
        <v>0</v>
      </c>
      <c r="T5" s="34">
        <v>0</v>
      </c>
      <c r="U5" s="34">
        <v>0</v>
      </c>
      <c r="V5" s="34">
        <v>0</v>
      </c>
      <c r="W5" s="35"/>
      <c r="X5" s="35"/>
      <c r="Y5" s="36">
        <v>67155000</v>
      </c>
    </row>
    <row r="6" spans="1:25" ht="132.75" customHeight="1" x14ac:dyDescent="0.25">
      <c r="A6" s="18"/>
      <c r="B6" s="24"/>
      <c r="C6" s="19"/>
      <c r="D6" s="29"/>
      <c r="E6" s="30"/>
      <c r="F6" s="31"/>
      <c r="G6" s="37"/>
      <c r="H6" s="31"/>
      <c r="I6" s="31"/>
      <c r="J6" s="31"/>
      <c r="K6" s="33"/>
      <c r="L6" s="33"/>
      <c r="M6" s="33"/>
      <c r="N6" s="33"/>
      <c r="O6" s="33"/>
      <c r="P6" s="34"/>
      <c r="Q6" s="34"/>
      <c r="R6" s="34"/>
      <c r="S6" s="34"/>
      <c r="T6" s="34"/>
      <c r="U6" s="34"/>
      <c r="V6" s="34"/>
      <c r="W6" s="38"/>
      <c r="X6" s="38"/>
      <c r="Y6" s="39"/>
    </row>
    <row r="7" spans="1:25" ht="132.75" customHeight="1" x14ac:dyDescent="0.25">
      <c r="A7" s="18"/>
      <c r="B7" s="24"/>
      <c r="C7" s="19"/>
      <c r="D7" s="20" t="s">
        <v>24</v>
      </c>
      <c r="E7" s="21" t="s">
        <v>22</v>
      </c>
      <c r="F7" s="22" t="s">
        <v>14</v>
      </c>
      <c r="G7" s="22" t="s">
        <v>20</v>
      </c>
      <c r="H7" s="22" t="s">
        <v>48</v>
      </c>
      <c r="I7" s="22" t="s">
        <v>44</v>
      </c>
      <c r="J7" s="22" t="s">
        <v>40</v>
      </c>
      <c r="K7" s="26">
        <v>0</v>
      </c>
      <c r="L7" s="26">
        <v>1</v>
      </c>
      <c r="M7" s="26">
        <v>0</v>
      </c>
      <c r="N7" s="26">
        <v>0</v>
      </c>
      <c r="O7" s="26">
        <v>1</v>
      </c>
      <c r="P7" s="27">
        <v>3630000</v>
      </c>
      <c r="Q7" s="27">
        <v>0</v>
      </c>
      <c r="R7" s="27">
        <v>0</v>
      </c>
      <c r="S7" s="27">
        <v>0</v>
      </c>
      <c r="T7" s="27">
        <v>0</v>
      </c>
      <c r="U7" s="27">
        <v>0</v>
      </c>
      <c r="V7" s="27">
        <v>0</v>
      </c>
      <c r="W7" s="27"/>
      <c r="X7" s="27"/>
      <c r="Y7" s="28">
        <v>3630000</v>
      </c>
    </row>
    <row r="8" spans="1:25" ht="132.75" customHeight="1" x14ac:dyDescent="0.25">
      <c r="A8" s="18"/>
      <c r="B8" s="24"/>
      <c r="C8" s="19"/>
      <c r="D8" s="20" t="s">
        <v>29</v>
      </c>
      <c r="E8" s="21" t="s">
        <v>23</v>
      </c>
      <c r="F8" s="22" t="s">
        <v>14</v>
      </c>
      <c r="G8" s="22" t="s">
        <v>18</v>
      </c>
      <c r="H8" s="22" t="s">
        <v>25</v>
      </c>
      <c r="I8" s="22" t="s">
        <v>45</v>
      </c>
      <c r="J8" s="22" t="s">
        <v>26</v>
      </c>
      <c r="K8" s="26">
        <v>0.25</v>
      </c>
      <c r="L8" s="26">
        <v>0.25</v>
      </c>
      <c r="M8" s="26">
        <v>0.25</v>
      </c>
      <c r="N8" s="26">
        <v>0.25</v>
      </c>
      <c r="O8" s="26">
        <f>K8+L8+M8+N8</f>
        <v>1</v>
      </c>
      <c r="P8" s="27">
        <v>7645000</v>
      </c>
      <c r="Q8" s="27">
        <v>0</v>
      </c>
      <c r="R8" s="27">
        <v>0</v>
      </c>
      <c r="S8" s="27">
        <v>0</v>
      </c>
      <c r="T8" s="27">
        <v>0</v>
      </c>
      <c r="U8" s="27">
        <v>0</v>
      </c>
      <c r="V8" s="27">
        <v>0</v>
      </c>
      <c r="W8" s="27"/>
      <c r="X8" s="27"/>
      <c r="Y8" s="28">
        <v>7645000</v>
      </c>
    </row>
    <row r="9" spans="1:25" ht="132.75" customHeight="1" x14ac:dyDescent="0.25">
      <c r="A9" s="18"/>
      <c r="B9" s="24"/>
      <c r="C9" s="19"/>
      <c r="D9" s="29" t="s">
        <v>30</v>
      </c>
      <c r="E9" s="30" t="s">
        <v>41</v>
      </c>
      <c r="F9" s="31" t="s">
        <v>14</v>
      </c>
      <c r="G9" s="31" t="s">
        <v>21</v>
      </c>
      <c r="H9" s="31" t="s">
        <v>46</v>
      </c>
      <c r="I9" s="31" t="s">
        <v>47</v>
      </c>
      <c r="J9" s="31" t="s">
        <v>32</v>
      </c>
      <c r="K9" s="33">
        <v>0</v>
      </c>
      <c r="L9" s="33">
        <v>0</v>
      </c>
      <c r="M9" s="40">
        <v>1</v>
      </c>
      <c r="N9" s="40">
        <v>0</v>
      </c>
      <c r="O9" s="40">
        <f>L9+M9+N9</f>
        <v>1</v>
      </c>
      <c r="P9" s="34">
        <v>73965730</v>
      </c>
      <c r="Q9" s="34">
        <v>0</v>
      </c>
      <c r="R9" s="34">
        <v>0</v>
      </c>
      <c r="S9" s="34">
        <v>0</v>
      </c>
      <c r="T9" s="34">
        <v>0</v>
      </c>
      <c r="U9" s="34">
        <v>0</v>
      </c>
      <c r="V9" s="34">
        <v>0</v>
      </c>
      <c r="W9" s="23"/>
      <c r="X9" s="23"/>
      <c r="Y9" s="41">
        <v>73965730</v>
      </c>
    </row>
    <row r="10" spans="1:25" ht="132.75" customHeight="1" x14ac:dyDescent="0.25">
      <c r="A10" s="18"/>
      <c r="B10" s="24"/>
      <c r="C10" s="19"/>
      <c r="D10" s="29"/>
      <c r="E10" s="30"/>
      <c r="F10" s="31"/>
      <c r="G10" s="31"/>
      <c r="H10" s="31"/>
      <c r="I10" s="31"/>
      <c r="J10" s="31"/>
      <c r="K10" s="33"/>
      <c r="L10" s="33"/>
      <c r="M10" s="40"/>
      <c r="N10" s="40"/>
      <c r="O10" s="40"/>
      <c r="P10" s="34"/>
      <c r="Q10" s="34"/>
      <c r="R10" s="34"/>
      <c r="S10" s="34"/>
      <c r="T10" s="34"/>
      <c r="U10" s="34"/>
      <c r="V10" s="34"/>
      <c r="W10" s="23"/>
      <c r="X10" s="23"/>
      <c r="Y10" s="41"/>
    </row>
    <row r="11" spans="1:25" ht="108" customHeight="1" x14ac:dyDescent="0.25">
      <c r="A11" s="42" t="s">
        <v>2</v>
      </c>
      <c r="B11" s="24" t="s">
        <v>141</v>
      </c>
      <c r="C11" s="43" t="s">
        <v>83</v>
      </c>
      <c r="D11" s="44" t="s">
        <v>84</v>
      </c>
      <c r="E11" s="13" t="s">
        <v>85</v>
      </c>
      <c r="F11" s="45" t="s">
        <v>14</v>
      </c>
      <c r="G11" s="12" t="s">
        <v>86</v>
      </c>
      <c r="H11" s="12" t="s">
        <v>87</v>
      </c>
      <c r="I11" s="12" t="s">
        <v>88</v>
      </c>
      <c r="J11" s="13" t="s">
        <v>89</v>
      </c>
      <c r="K11" s="46">
        <v>0</v>
      </c>
      <c r="L11" s="46">
        <v>0.33300000000000002</v>
      </c>
      <c r="M11" s="46">
        <v>0.33300000000000002</v>
      </c>
      <c r="N11" s="46">
        <v>0.33300000000000002</v>
      </c>
      <c r="O11" s="45">
        <f>L11+M11+N11</f>
        <v>0.99900000000000011</v>
      </c>
      <c r="P11" s="47">
        <v>59000000</v>
      </c>
      <c r="Q11" s="47"/>
      <c r="R11" s="47"/>
      <c r="S11" s="47"/>
      <c r="T11" s="47"/>
      <c r="U11" s="47"/>
      <c r="V11" s="47"/>
      <c r="W11" s="47"/>
      <c r="X11" s="47"/>
      <c r="Y11" s="48">
        <v>59000000</v>
      </c>
    </row>
    <row r="12" spans="1:25" ht="124.5" customHeight="1" x14ac:dyDescent="0.25">
      <c r="A12" s="49"/>
      <c r="B12" s="24"/>
      <c r="C12" s="50"/>
      <c r="D12" s="51" t="s">
        <v>293</v>
      </c>
      <c r="E12" s="52" t="s">
        <v>90</v>
      </c>
      <c r="F12" s="45" t="s">
        <v>14</v>
      </c>
      <c r="G12" s="12" t="s">
        <v>86</v>
      </c>
      <c r="H12" s="52" t="s">
        <v>91</v>
      </c>
      <c r="I12" s="12" t="s">
        <v>92</v>
      </c>
      <c r="J12" s="13" t="s">
        <v>93</v>
      </c>
      <c r="K12" s="46">
        <v>0</v>
      </c>
      <c r="L12" s="46"/>
      <c r="M12" s="46">
        <v>0.5</v>
      </c>
      <c r="N12" s="46">
        <v>0.5</v>
      </c>
      <c r="O12" s="45">
        <v>1</v>
      </c>
      <c r="P12" s="48">
        <v>11600000</v>
      </c>
      <c r="Q12" s="48"/>
      <c r="R12" s="48"/>
      <c r="S12" s="53"/>
      <c r="T12" s="53"/>
      <c r="U12" s="54"/>
      <c r="V12" s="48"/>
      <c r="W12" s="48"/>
      <c r="X12" s="48"/>
      <c r="Y12" s="48">
        <v>11600000</v>
      </c>
    </row>
    <row r="13" spans="1:25" ht="109.5" customHeight="1" x14ac:dyDescent="0.25">
      <c r="A13" s="49"/>
      <c r="B13" s="24"/>
      <c r="C13" s="43" t="s">
        <v>294</v>
      </c>
      <c r="D13" s="49"/>
      <c r="E13" s="55" t="s">
        <v>94</v>
      </c>
      <c r="F13" s="56" t="s">
        <v>14</v>
      </c>
      <c r="G13" s="57" t="s">
        <v>18</v>
      </c>
      <c r="H13" s="57" t="s">
        <v>95</v>
      </c>
      <c r="I13" s="57" t="s">
        <v>96</v>
      </c>
      <c r="J13" s="57" t="s">
        <v>97</v>
      </c>
      <c r="K13" s="58">
        <v>0.1</v>
      </c>
      <c r="L13" s="58">
        <v>0.2</v>
      </c>
      <c r="M13" s="58">
        <v>0.3</v>
      </c>
      <c r="N13" s="58">
        <v>0.4</v>
      </c>
      <c r="O13" s="56">
        <v>1</v>
      </c>
      <c r="P13" s="59">
        <v>106000000</v>
      </c>
      <c r="Q13" s="59">
        <v>0</v>
      </c>
      <c r="R13" s="59">
        <v>0</v>
      </c>
      <c r="S13" s="59">
        <v>0</v>
      </c>
      <c r="T13" s="59">
        <v>0</v>
      </c>
      <c r="U13" s="59"/>
      <c r="V13" s="59"/>
      <c r="W13" s="60"/>
      <c r="X13" s="60"/>
      <c r="Y13" s="61">
        <v>106000000</v>
      </c>
    </row>
    <row r="14" spans="1:25" ht="60.75" customHeight="1" x14ac:dyDescent="0.25">
      <c r="A14" s="49"/>
      <c r="B14" s="24"/>
      <c r="C14" s="62"/>
      <c r="D14" s="49" t="s">
        <v>295</v>
      </c>
      <c r="E14" s="63"/>
      <c r="F14" s="64"/>
      <c r="G14" s="65"/>
      <c r="H14" s="65"/>
      <c r="I14" s="65"/>
      <c r="J14" s="65"/>
      <c r="K14" s="66"/>
      <c r="L14" s="66"/>
      <c r="M14" s="66"/>
      <c r="N14" s="66"/>
      <c r="O14" s="64"/>
      <c r="P14" s="67"/>
      <c r="Q14" s="67"/>
      <c r="R14" s="67"/>
      <c r="S14" s="67"/>
      <c r="T14" s="67"/>
      <c r="U14" s="67"/>
      <c r="V14" s="67"/>
      <c r="W14" s="68"/>
      <c r="X14" s="68"/>
      <c r="Y14" s="69"/>
    </row>
    <row r="15" spans="1:25" ht="164.25" customHeight="1" x14ac:dyDescent="0.25">
      <c r="A15" s="49"/>
      <c r="B15" s="24"/>
      <c r="C15" s="62"/>
      <c r="D15" s="70"/>
      <c r="E15" s="71"/>
      <c r="F15" s="72"/>
      <c r="G15" s="73"/>
      <c r="H15" s="73"/>
      <c r="I15" s="73"/>
      <c r="J15" s="73"/>
      <c r="K15" s="74"/>
      <c r="L15" s="74"/>
      <c r="M15" s="74"/>
      <c r="N15" s="74"/>
      <c r="O15" s="72"/>
      <c r="P15" s="75"/>
      <c r="Q15" s="75"/>
      <c r="R15" s="75"/>
      <c r="S15" s="75"/>
      <c r="T15" s="75"/>
      <c r="U15" s="75"/>
      <c r="V15" s="75"/>
      <c r="W15" s="76"/>
      <c r="X15" s="76"/>
      <c r="Y15" s="77"/>
    </row>
    <row r="16" spans="1:25" ht="164.25" customHeight="1" x14ac:dyDescent="0.25">
      <c r="A16" s="49"/>
      <c r="B16" s="24"/>
      <c r="C16" s="78"/>
      <c r="D16" s="51" t="s">
        <v>296</v>
      </c>
      <c r="E16" s="52" t="s">
        <v>98</v>
      </c>
      <c r="F16" s="79" t="s">
        <v>14</v>
      </c>
      <c r="G16" s="79" t="s">
        <v>86</v>
      </c>
      <c r="H16" s="79" t="s">
        <v>99</v>
      </c>
      <c r="I16" s="80" t="s">
        <v>100</v>
      </c>
      <c r="J16" s="79" t="s">
        <v>101</v>
      </c>
      <c r="K16" s="2">
        <v>0</v>
      </c>
      <c r="L16" s="46">
        <v>0</v>
      </c>
      <c r="M16" s="46">
        <v>0.3</v>
      </c>
      <c r="N16" s="46">
        <v>0.7</v>
      </c>
      <c r="O16" s="46">
        <f>K16+L16+M16+N16</f>
        <v>1</v>
      </c>
      <c r="P16" s="48">
        <v>0</v>
      </c>
      <c r="Q16" s="48">
        <v>0</v>
      </c>
      <c r="R16" s="81">
        <v>1</v>
      </c>
      <c r="S16" s="53">
        <v>0</v>
      </c>
      <c r="T16" s="53">
        <v>0</v>
      </c>
      <c r="U16" s="54"/>
      <c r="V16" s="48"/>
      <c r="W16" s="48"/>
      <c r="X16" s="48"/>
      <c r="Y16" s="48"/>
    </row>
    <row r="17" spans="1:25" ht="164.25" customHeight="1" x14ac:dyDescent="0.25">
      <c r="A17" s="49"/>
      <c r="B17" s="24"/>
      <c r="C17" s="78"/>
      <c r="D17" s="82" t="s">
        <v>297</v>
      </c>
      <c r="E17" s="83" t="s">
        <v>104</v>
      </c>
      <c r="F17" s="84" t="s">
        <v>594</v>
      </c>
      <c r="G17" s="79" t="s">
        <v>86</v>
      </c>
      <c r="H17" s="84" t="s">
        <v>105</v>
      </c>
      <c r="I17" s="85" t="s">
        <v>106</v>
      </c>
      <c r="J17" s="84"/>
      <c r="K17" s="86">
        <v>0.25</v>
      </c>
      <c r="L17" s="86">
        <v>0.25</v>
      </c>
      <c r="M17" s="86">
        <v>0.25</v>
      </c>
      <c r="N17" s="86">
        <v>0.25</v>
      </c>
      <c r="O17" s="87">
        <v>1</v>
      </c>
      <c r="P17" s="88">
        <v>0</v>
      </c>
      <c r="Q17" s="88">
        <v>0</v>
      </c>
      <c r="R17" s="89">
        <v>0</v>
      </c>
      <c r="S17" s="90">
        <v>0</v>
      </c>
      <c r="T17" s="90">
        <v>0</v>
      </c>
      <c r="U17" s="91">
        <v>0</v>
      </c>
      <c r="V17" s="88">
        <v>0</v>
      </c>
      <c r="W17" s="88"/>
      <c r="X17" s="88"/>
      <c r="Y17" s="88">
        <v>27500000</v>
      </c>
    </row>
    <row r="18" spans="1:25" ht="66.75" customHeight="1" thickBot="1" x14ac:dyDescent="0.3">
      <c r="A18" s="49"/>
      <c r="B18" s="42" t="s">
        <v>298</v>
      </c>
      <c r="C18" s="92" t="s">
        <v>299</v>
      </c>
      <c r="D18" s="44" t="s">
        <v>300</v>
      </c>
      <c r="E18" s="13" t="s">
        <v>142</v>
      </c>
      <c r="F18" s="45" t="s">
        <v>594</v>
      </c>
      <c r="G18" s="2" t="s">
        <v>18</v>
      </c>
      <c r="H18" s="2"/>
      <c r="I18" s="45"/>
      <c r="J18" s="2"/>
      <c r="K18" s="45"/>
      <c r="L18" s="45"/>
      <c r="M18" s="45"/>
      <c r="N18" s="45"/>
      <c r="O18" s="45"/>
      <c r="P18" s="15"/>
      <c r="Q18" s="15"/>
      <c r="R18" s="15"/>
      <c r="S18" s="15"/>
      <c r="T18" s="15"/>
      <c r="U18" s="15"/>
      <c r="V18" s="15"/>
      <c r="W18" s="15"/>
      <c r="X18" s="15"/>
      <c r="Y18" s="48"/>
    </row>
    <row r="19" spans="1:25" ht="58.5" customHeight="1" x14ac:dyDescent="0.25">
      <c r="A19" s="93" t="s">
        <v>76</v>
      </c>
      <c r="B19" s="43" t="s">
        <v>143</v>
      </c>
      <c r="C19" s="24" t="s">
        <v>304</v>
      </c>
      <c r="D19" s="43" t="s">
        <v>305</v>
      </c>
      <c r="E19" s="55" t="s">
        <v>107</v>
      </c>
      <c r="F19" s="43" t="s">
        <v>594</v>
      </c>
      <c r="G19" s="43" t="s">
        <v>18</v>
      </c>
      <c r="H19" s="55" t="s">
        <v>128</v>
      </c>
      <c r="I19" s="94" t="s">
        <v>108</v>
      </c>
      <c r="J19" s="95">
        <v>4</v>
      </c>
      <c r="K19" s="95">
        <v>1</v>
      </c>
      <c r="L19" s="95">
        <v>1</v>
      </c>
      <c r="M19" s="95">
        <v>1</v>
      </c>
      <c r="N19" s="95">
        <v>1</v>
      </c>
      <c r="O19" s="95">
        <v>4</v>
      </c>
      <c r="P19" s="96">
        <v>10749000</v>
      </c>
      <c r="Q19" s="97">
        <v>0</v>
      </c>
      <c r="R19" s="97">
        <v>0</v>
      </c>
      <c r="S19" s="97">
        <v>0</v>
      </c>
      <c r="T19" s="97">
        <v>0</v>
      </c>
      <c r="U19" s="97">
        <v>0</v>
      </c>
      <c r="V19" s="97">
        <v>0</v>
      </c>
      <c r="W19" s="97"/>
      <c r="X19" s="97"/>
      <c r="Y19" s="98">
        <f>SUM(P19:V19)</f>
        <v>10749000</v>
      </c>
    </row>
    <row r="20" spans="1:25" ht="58.5" customHeight="1" thickBot="1" x14ac:dyDescent="0.3">
      <c r="A20" s="99"/>
      <c r="B20" s="62"/>
      <c r="C20" s="24"/>
      <c r="D20" s="50"/>
      <c r="E20" s="71"/>
      <c r="F20" s="50"/>
      <c r="G20" s="50"/>
      <c r="H20" s="71"/>
      <c r="I20" s="94" t="s">
        <v>485</v>
      </c>
      <c r="J20" s="100">
        <v>0.21879999999999999</v>
      </c>
      <c r="K20" s="101">
        <v>0.183</v>
      </c>
      <c r="L20" s="102">
        <v>0.2</v>
      </c>
      <c r="M20" s="102">
        <v>0.2</v>
      </c>
      <c r="N20" s="102">
        <v>0.21879999999999999</v>
      </c>
      <c r="O20" s="100">
        <v>0.21883</v>
      </c>
      <c r="P20" s="103">
        <v>0</v>
      </c>
      <c r="Q20" s="104">
        <v>0</v>
      </c>
      <c r="R20" s="104">
        <v>0</v>
      </c>
      <c r="S20" s="104">
        <v>0</v>
      </c>
      <c r="T20" s="104">
        <v>0</v>
      </c>
      <c r="U20" s="104">
        <v>0</v>
      </c>
      <c r="V20" s="104">
        <v>0</v>
      </c>
      <c r="W20" s="104"/>
      <c r="X20" s="104"/>
      <c r="Y20" s="105">
        <f>SUM(P20:V20)</f>
        <v>0</v>
      </c>
    </row>
    <row r="21" spans="1:25" ht="87" customHeight="1" x14ac:dyDescent="0.25">
      <c r="A21" s="99"/>
      <c r="B21" s="62"/>
      <c r="C21" s="24"/>
      <c r="D21" s="44" t="s">
        <v>306</v>
      </c>
      <c r="E21" s="13" t="s">
        <v>49</v>
      </c>
      <c r="F21" s="24" t="s">
        <v>594</v>
      </c>
      <c r="G21" s="24" t="s">
        <v>18</v>
      </c>
      <c r="H21" s="12" t="s">
        <v>134</v>
      </c>
      <c r="I21" s="2" t="s">
        <v>109</v>
      </c>
      <c r="J21" s="94">
        <v>12</v>
      </c>
      <c r="K21" s="106">
        <v>3</v>
      </c>
      <c r="L21" s="106">
        <v>3</v>
      </c>
      <c r="M21" s="106">
        <v>3</v>
      </c>
      <c r="N21" s="106">
        <v>3</v>
      </c>
      <c r="O21" s="94">
        <f>SUM(K21:N21)</f>
        <v>12</v>
      </c>
      <c r="P21" s="15">
        <v>316018162</v>
      </c>
      <c r="Q21" s="107">
        <v>0</v>
      </c>
      <c r="R21" s="107">
        <v>0</v>
      </c>
      <c r="S21" s="107">
        <v>0</v>
      </c>
      <c r="T21" s="108">
        <v>0</v>
      </c>
      <c r="U21" s="108">
        <v>0</v>
      </c>
      <c r="V21" s="108">
        <v>0</v>
      </c>
      <c r="W21" s="108"/>
      <c r="X21" s="108"/>
      <c r="Y21" s="109">
        <v>316018162</v>
      </c>
    </row>
    <row r="22" spans="1:25" ht="109.5" customHeight="1" x14ac:dyDescent="0.25">
      <c r="A22" s="99"/>
      <c r="B22" s="62"/>
      <c r="C22" s="24"/>
      <c r="D22" s="43" t="s">
        <v>307</v>
      </c>
      <c r="E22" s="110" t="s">
        <v>110</v>
      </c>
      <c r="F22" s="24"/>
      <c r="G22" s="24"/>
      <c r="H22" s="12" t="s">
        <v>111</v>
      </c>
      <c r="I22" s="2" t="s">
        <v>112</v>
      </c>
      <c r="J22" s="94">
        <v>1</v>
      </c>
      <c r="K22" s="106">
        <v>0</v>
      </c>
      <c r="L22" s="106">
        <v>1</v>
      </c>
      <c r="M22" s="106">
        <v>0</v>
      </c>
      <c r="N22" s="106">
        <v>0</v>
      </c>
      <c r="O22" s="94">
        <f>SUM(K22:N22)</f>
        <v>1</v>
      </c>
      <c r="P22" s="15">
        <v>20459392</v>
      </c>
      <c r="Q22" s="107">
        <v>0</v>
      </c>
      <c r="R22" s="107">
        <v>0</v>
      </c>
      <c r="S22" s="107">
        <v>27455002</v>
      </c>
      <c r="T22" s="108">
        <v>0</v>
      </c>
      <c r="U22" s="108">
        <v>63069456</v>
      </c>
      <c r="V22" s="108"/>
      <c r="W22" s="108"/>
      <c r="X22" s="108"/>
      <c r="Y22" s="109">
        <f>SUM(P22:V22)</f>
        <v>110983850</v>
      </c>
    </row>
    <row r="23" spans="1:25" ht="42.75" customHeight="1" x14ac:dyDescent="0.25">
      <c r="A23" s="99"/>
      <c r="B23" s="62"/>
      <c r="C23" s="24"/>
      <c r="D23" s="50"/>
      <c r="E23" s="110"/>
      <c r="F23" s="24"/>
      <c r="G23" s="24"/>
      <c r="H23" s="12" t="s">
        <v>113</v>
      </c>
      <c r="I23" s="111" t="s">
        <v>114</v>
      </c>
      <c r="J23" s="112">
        <v>0.2077</v>
      </c>
      <c r="K23" s="46">
        <v>0.17</v>
      </c>
      <c r="L23" s="46">
        <v>0.18</v>
      </c>
      <c r="M23" s="46">
        <v>0.19</v>
      </c>
      <c r="N23" s="113">
        <v>0.2077</v>
      </c>
      <c r="O23" s="112">
        <v>0.2077</v>
      </c>
      <c r="P23" s="47">
        <v>0</v>
      </c>
      <c r="Q23" s="47">
        <v>0</v>
      </c>
      <c r="R23" s="47">
        <v>0</v>
      </c>
      <c r="S23" s="47">
        <v>0</v>
      </c>
      <c r="T23" s="114">
        <v>0</v>
      </c>
      <c r="U23" s="114">
        <v>0</v>
      </c>
      <c r="V23" s="115">
        <v>0</v>
      </c>
      <c r="W23" s="115"/>
      <c r="X23" s="115"/>
      <c r="Y23" s="109">
        <v>0</v>
      </c>
    </row>
    <row r="24" spans="1:25" ht="42.75" customHeight="1" x14ac:dyDescent="0.25">
      <c r="A24" s="99"/>
      <c r="B24" s="62"/>
      <c r="C24" s="24"/>
      <c r="D24" s="44" t="s">
        <v>308</v>
      </c>
      <c r="E24" s="13" t="s">
        <v>50</v>
      </c>
      <c r="F24" s="45" t="s">
        <v>594</v>
      </c>
      <c r="G24" s="2" t="s">
        <v>18</v>
      </c>
      <c r="H24" s="12" t="s">
        <v>129</v>
      </c>
      <c r="I24" s="2" t="s">
        <v>51</v>
      </c>
      <c r="J24" s="94">
        <v>3</v>
      </c>
      <c r="K24" s="2">
        <v>0</v>
      </c>
      <c r="L24" s="2">
        <v>1</v>
      </c>
      <c r="M24" s="2">
        <v>1</v>
      </c>
      <c r="N24" s="2">
        <v>1</v>
      </c>
      <c r="O24" s="2">
        <f>N24+M24+L24+K24</f>
        <v>3</v>
      </c>
      <c r="P24" s="47">
        <v>10000000</v>
      </c>
      <c r="Q24" s="47">
        <v>0</v>
      </c>
      <c r="R24" s="47">
        <v>0</v>
      </c>
      <c r="S24" s="47">
        <v>0</v>
      </c>
      <c r="T24" s="114">
        <v>0</v>
      </c>
      <c r="U24" s="114">
        <v>0</v>
      </c>
      <c r="V24" s="115">
        <v>0</v>
      </c>
      <c r="W24" s="115"/>
      <c r="X24" s="115"/>
      <c r="Y24" s="109">
        <v>10000000</v>
      </c>
    </row>
    <row r="25" spans="1:25" ht="78" customHeight="1" x14ac:dyDescent="0.25">
      <c r="A25" s="99"/>
      <c r="B25" s="62"/>
      <c r="C25" s="24"/>
      <c r="D25" s="44" t="s">
        <v>309</v>
      </c>
      <c r="E25" s="13" t="s">
        <v>52</v>
      </c>
      <c r="F25" s="45" t="s">
        <v>594</v>
      </c>
      <c r="G25" s="2" t="s">
        <v>18</v>
      </c>
      <c r="H25" s="12" t="s">
        <v>53</v>
      </c>
      <c r="I25" s="2" t="s">
        <v>54</v>
      </c>
      <c r="J25" s="94">
        <v>3</v>
      </c>
      <c r="K25" s="2">
        <v>0</v>
      </c>
      <c r="L25" s="2">
        <v>0</v>
      </c>
      <c r="M25" s="2">
        <v>0</v>
      </c>
      <c r="N25" s="2">
        <v>3</v>
      </c>
      <c r="O25" s="2">
        <f>N25+M25+L25+K25</f>
        <v>3</v>
      </c>
      <c r="P25" s="47">
        <v>5000000</v>
      </c>
      <c r="Q25" s="47">
        <v>0</v>
      </c>
      <c r="R25" s="47">
        <v>0</v>
      </c>
      <c r="S25" s="47">
        <v>0</v>
      </c>
      <c r="T25" s="114">
        <v>0</v>
      </c>
      <c r="U25" s="114">
        <v>0</v>
      </c>
      <c r="V25" s="115">
        <v>0</v>
      </c>
      <c r="W25" s="115"/>
      <c r="X25" s="115"/>
      <c r="Y25" s="109">
        <f t="shared" ref="Y25:Y39" si="0">SUM(P25:V25)</f>
        <v>5000000</v>
      </c>
    </row>
    <row r="26" spans="1:25" ht="42.75" customHeight="1" x14ac:dyDescent="0.25">
      <c r="A26" s="99"/>
      <c r="B26" s="62"/>
      <c r="C26" s="116" t="s">
        <v>310</v>
      </c>
      <c r="D26" s="44" t="s">
        <v>311</v>
      </c>
      <c r="E26" s="13" t="s">
        <v>55</v>
      </c>
      <c r="F26" s="45" t="s">
        <v>14</v>
      </c>
      <c r="G26" s="2" t="s">
        <v>18</v>
      </c>
      <c r="H26" s="110" t="s">
        <v>130</v>
      </c>
      <c r="I26" s="117" t="s">
        <v>115</v>
      </c>
      <c r="J26" s="118">
        <v>0.6</v>
      </c>
      <c r="K26" s="119">
        <v>0.1</v>
      </c>
      <c r="L26" s="119">
        <v>0.1</v>
      </c>
      <c r="M26" s="119">
        <v>0.2</v>
      </c>
      <c r="N26" s="119">
        <v>0.2</v>
      </c>
      <c r="O26" s="119">
        <f>SUM(K26:N26)</f>
        <v>0.60000000000000009</v>
      </c>
      <c r="P26" s="48">
        <v>27500000</v>
      </c>
      <c r="Q26" s="120">
        <v>0</v>
      </c>
      <c r="R26" s="120">
        <v>0</v>
      </c>
      <c r="S26" s="48">
        <v>0</v>
      </c>
      <c r="T26" s="121">
        <v>0</v>
      </c>
      <c r="U26" s="121">
        <v>0</v>
      </c>
      <c r="V26" s="121">
        <v>0</v>
      </c>
      <c r="W26" s="121"/>
      <c r="X26" s="121"/>
      <c r="Y26" s="109">
        <f t="shared" si="0"/>
        <v>27500000</v>
      </c>
    </row>
    <row r="27" spans="1:25" ht="42.75" customHeight="1" x14ac:dyDescent="0.25">
      <c r="A27" s="99"/>
      <c r="B27" s="62"/>
      <c r="C27" s="116"/>
      <c r="D27" s="44" t="s">
        <v>312</v>
      </c>
      <c r="E27" s="13" t="s">
        <v>56</v>
      </c>
      <c r="F27" s="45" t="s">
        <v>14</v>
      </c>
      <c r="G27" s="2" t="s">
        <v>18</v>
      </c>
      <c r="H27" s="110"/>
      <c r="I27" s="117"/>
      <c r="J27" s="118"/>
      <c r="K27" s="119"/>
      <c r="L27" s="119"/>
      <c r="M27" s="119"/>
      <c r="N27" s="119"/>
      <c r="O27" s="119"/>
      <c r="P27" s="48">
        <v>27500000</v>
      </c>
      <c r="Q27" s="120">
        <v>0</v>
      </c>
      <c r="R27" s="120">
        <v>0</v>
      </c>
      <c r="S27" s="48">
        <v>0</v>
      </c>
      <c r="T27" s="121">
        <v>0</v>
      </c>
      <c r="U27" s="121">
        <v>0</v>
      </c>
      <c r="V27" s="121">
        <v>0</v>
      </c>
      <c r="W27" s="121"/>
      <c r="X27" s="121"/>
      <c r="Y27" s="109">
        <f t="shared" si="0"/>
        <v>27500000</v>
      </c>
    </row>
    <row r="28" spans="1:25" ht="84.75" customHeight="1" x14ac:dyDescent="0.25">
      <c r="A28" s="99"/>
      <c r="B28" s="62"/>
      <c r="C28" s="116"/>
      <c r="D28" s="44" t="s">
        <v>313</v>
      </c>
      <c r="E28" s="13" t="s">
        <v>57</v>
      </c>
      <c r="F28" s="45" t="s">
        <v>14</v>
      </c>
      <c r="G28" s="2" t="s">
        <v>18</v>
      </c>
      <c r="H28" s="13" t="s">
        <v>131</v>
      </c>
      <c r="I28" s="122" t="s">
        <v>58</v>
      </c>
      <c r="J28" s="45">
        <v>1</v>
      </c>
      <c r="K28" s="46">
        <v>0.25</v>
      </c>
      <c r="L28" s="46">
        <v>0.25</v>
      </c>
      <c r="M28" s="46">
        <v>0.25</v>
      </c>
      <c r="N28" s="46">
        <v>0.25</v>
      </c>
      <c r="O28" s="46">
        <f>SUM(K28:N28)</f>
        <v>1</v>
      </c>
      <c r="P28" s="48">
        <v>27500000</v>
      </c>
      <c r="Q28" s="120">
        <v>0</v>
      </c>
      <c r="R28" s="120">
        <v>0</v>
      </c>
      <c r="S28" s="48">
        <v>0</v>
      </c>
      <c r="T28" s="121">
        <v>0</v>
      </c>
      <c r="U28" s="121">
        <v>0</v>
      </c>
      <c r="V28" s="121">
        <v>0</v>
      </c>
      <c r="W28" s="121"/>
      <c r="X28" s="121"/>
      <c r="Y28" s="109">
        <f t="shared" si="0"/>
        <v>27500000</v>
      </c>
    </row>
    <row r="29" spans="1:25" ht="60" customHeight="1" x14ac:dyDescent="0.25">
      <c r="A29" s="99"/>
      <c r="B29" s="62"/>
      <c r="C29" s="116"/>
      <c r="D29" s="44" t="s">
        <v>314</v>
      </c>
      <c r="E29" s="13" t="s">
        <v>116</v>
      </c>
      <c r="F29" s="45" t="s">
        <v>14</v>
      </c>
      <c r="G29" s="2" t="s">
        <v>18</v>
      </c>
      <c r="H29" s="123" t="s">
        <v>132</v>
      </c>
      <c r="I29" s="124" t="s">
        <v>117</v>
      </c>
      <c r="J29" s="45">
        <v>1</v>
      </c>
      <c r="K29" s="2">
        <v>1</v>
      </c>
      <c r="L29" s="2">
        <v>2</v>
      </c>
      <c r="M29" s="2">
        <v>2</v>
      </c>
      <c r="N29" s="2">
        <v>2</v>
      </c>
      <c r="O29" s="94">
        <f>SUM(K29:N29)</f>
        <v>7</v>
      </c>
      <c r="P29" s="48">
        <v>0</v>
      </c>
      <c r="Q29" s="120">
        <v>0</v>
      </c>
      <c r="R29" s="120">
        <v>0</v>
      </c>
      <c r="S29" s="48">
        <v>0</v>
      </c>
      <c r="T29" s="121">
        <v>0</v>
      </c>
      <c r="U29" s="121">
        <v>0</v>
      </c>
      <c r="V29" s="121">
        <v>0</v>
      </c>
      <c r="W29" s="121"/>
      <c r="X29" s="121"/>
      <c r="Y29" s="125">
        <f t="shared" si="0"/>
        <v>0</v>
      </c>
    </row>
    <row r="30" spans="1:25" ht="72" customHeight="1" x14ac:dyDescent="0.25">
      <c r="A30" s="99"/>
      <c r="B30" s="62"/>
      <c r="C30" s="116"/>
      <c r="D30" s="44" t="s">
        <v>315</v>
      </c>
      <c r="E30" s="13" t="s">
        <v>60</v>
      </c>
      <c r="F30" s="2" t="s">
        <v>14</v>
      </c>
      <c r="G30" s="2" t="s">
        <v>18</v>
      </c>
      <c r="H30" s="12" t="s">
        <v>133</v>
      </c>
      <c r="I30" s="12" t="s">
        <v>118</v>
      </c>
      <c r="J30" s="16">
        <v>4</v>
      </c>
      <c r="K30" s="16">
        <v>0</v>
      </c>
      <c r="L30" s="16">
        <v>0</v>
      </c>
      <c r="M30" s="16">
        <v>0</v>
      </c>
      <c r="N30" s="16">
        <v>4</v>
      </c>
      <c r="O30" s="94">
        <f>SUM(K30:N30)</f>
        <v>4</v>
      </c>
      <c r="P30" s="48">
        <v>60000000</v>
      </c>
      <c r="Q30" s="120">
        <v>0</v>
      </c>
      <c r="R30" s="120">
        <v>0</v>
      </c>
      <c r="S30" s="48">
        <v>0</v>
      </c>
      <c r="T30" s="121">
        <v>0</v>
      </c>
      <c r="U30" s="121">
        <v>0</v>
      </c>
      <c r="V30" s="121">
        <v>0</v>
      </c>
      <c r="W30" s="121"/>
      <c r="X30" s="121"/>
      <c r="Y30" s="125">
        <f t="shared" si="0"/>
        <v>60000000</v>
      </c>
    </row>
    <row r="31" spans="1:25" ht="126" customHeight="1" x14ac:dyDescent="0.25">
      <c r="A31" s="99"/>
      <c r="B31" s="62"/>
      <c r="C31" s="24" t="s">
        <v>316</v>
      </c>
      <c r="D31" s="44" t="s">
        <v>317</v>
      </c>
      <c r="E31" s="13" t="s">
        <v>61</v>
      </c>
      <c r="F31" s="126" t="s">
        <v>14</v>
      </c>
      <c r="G31" s="2" t="s">
        <v>18</v>
      </c>
      <c r="H31" s="12" t="s">
        <v>135</v>
      </c>
      <c r="I31" s="122" t="s">
        <v>119</v>
      </c>
      <c r="J31" s="112">
        <v>0.57430000000000003</v>
      </c>
      <c r="K31" s="112">
        <v>0.64700000000000002</v>
      </c>
      <c r="L31" s="112">
        <v>0.62</v>
      </c>
      <c r="M31" s="112">
        <v>0.61</v>
      </c>
      <c r="N31" s="112">
        <v>0.57430000000000003</v>
      </c>
      <c r="O31" s="112">
        <v>0.57430000000000003</v>
      </c>
      <c r="P31" s="48">
        <v>720000000</v>
      </c>
      <c r="Q31" s="48">
        <v>0</v>
      </c>
      <c r="R31" s="48">
        <v>0</v>
      </c>
      <c r="S31" s="48">
        <v>0</v>
      </c>
      <c r="T31" s="121">
        <v>0</v>
      </c>
      <c r="U31" s="121">
        <v>0</v>
      </c>
      <c r="V31" s="121">
        <v>0</v>
      </c>
      <c r="W31" s="121"/>
      <c r="X31" s="121"/>
      <c r="Y31" s="125">
        <f t="shared" si="0"/>
        <v>720000000</v>
      </c>
    </row>
    <row r="32" spans="1:25" ht="42.75" customHeight="1" x14ac:dyDescent="0.25">
      <c r="A32" s="99"/>
      <c r="B32" s="62"/>
      <c r="C32" s="24"/>
      <c r="D32" s="44" t="s">
        <v>318</v>
      </c>
      <c r="E32" s="13" t="s">
        <v>63</v>
      </c>
      <c r="F32" s="127" t="s">
        <v>14</v>
      </c>
      <c r="G32" s="2" t="s">
        <v>18</v>
      </c>
      <c r="H32" s="12" t="s">
        <v>77</v>
      </c>
      <c r="I32" s="122" t="s">
        <v>394</v>
      </c>
      <c r="J32" s="45">
        <v>1</v>
      </c>
      <c r="K32" s="45">
        <v>0.25</v>
      </c>
      <c r="L32" s="45">
        <v>0.25</v>
      </c>
      <c r="M32" s="45">
        <v>0.25</v>
      </c>
      <c r="N32" s="45">
        <v>0.25</v>
      </c>
      <c r="O32" s="45">
        <f>SUM(K32:N32)</f>
        <v>1</v>
      </c>
      <c r="P32" s="48">
        <v>470000000</v>
      </c>
      <c r="Q32" s="48">
        <v>0</v>
      </c>
      <c r="R32" s="48">
        <v>0</v>
      </c>
      <c r="S32" s="48">
        <v>0</v>
      </c>
      <c r="T32" s="121">
        <v>0</v>
      </c>
      <c r="U32" s="121">
        <v>0</v>
      </c>
      <c r="V32" s="121">
        <v>0</v>
      </c>
      <c r="W32" s="121"/>
      <c r="X32" s="121"/>
      <c r="Y32" s="125">
        <f t="shared" si="0"/>
        <v>470000000</v>
      </c>
    </row>
    <row r="33" spans="1:25" ht="42.75" customHeight="1" x14ac:dyDescent="0.25">
      <c r="A33" s="99"/>
      <c r="B33" s="62"/>
      <c r="C33" s="24"/>
      <c r="D33" s="44" t="s">
        <v>319</v>
      </c>
      <c r="E33" s="13" t="s">
        <v>64</v>
      </c>
      <c r="F33" s="127"/>
      <c r="G33" s="2" t="s">
        <v>18</v>
      </c>
      <c r="H33" s="12" t="s">
        <v>136</v>
      </c>
      <c r="I33" s="122" t="s">
        <v>120</v>
      </c>
      <c r="J33" s="94">
        <v>31200</v>
      </c>
      <c r="K33" s="94">
        <f>2600*3</f>
        <v>7800</v>
      </c>
      <c r="L33" s="94">
        <v>7800</v>
      </c>
      <c r="M33" s="94">
        <v>7800</v>
      </c>
      <c r="N33" s="94">
        <v>7800</v>
      </c>
      <c r="O33" s="94">
        <f>SUM(K33:N33)</f>
        <v>31200</v>
      </c>
      <c r="P33" s="48">
        <v>300700000</v>
      </c>
      <c r="Q33" s="48">
        <v>0</v>
      </c>
      <c r="R33" s="48">
        <v>0</v>
      </c>
      <c r="S33" s="48">
        <v>0</v>
      </c>
      <c r="T33" s="121">
        <v>0</v>
      </c>
      <c r="U33" s="121">
        <v>0</v>
      </c>
      <c r="V33" s="121">
        <v>0</v>
      </c>
      <c r="W33" s="121"/>
      <c r="X33" s="121"/>
      <c r="Y33" s="125">
        <f t="shared" si="0"/>
        <v>300700000</v>
      </c>
    </row>
    <row r="34" spans="1:25" ht="42.75" customHeight="1" x14ac:dyDescent="0.25">
      <c r="A34" s="99"/>
      <c r="B34" s="62"/>
      <c r="C34" s="24"/>
      <c r="D34" s="44" t="s">
        <v>320</v>
      </c>
      <c r="E34" s="13" t="s">
        <v>395</v>
      </c>
      <c r="F34" s="127"/>
      <c r="G34" s="2" t="s">
        <v>18</v>
      </c>
      <c r="H34" s="12" t="s">
        <v>78</v>
      </c>
      <c r="I34" s="122" t="s">
        <v>121</v>
      </c>
      <c r="J34" s="94">
        <v>264</v>
      </c>
      <c r="K34" s="94">
        <f>96-32</f>
        <v>64</v>
      </c>
      <c r="L34" s="94">
        <v>96</v>
      </c>
      <c r="M34" s="94">
        <v>96</v>
      </c>
      <c r="N34" s="94">
        <v>8</v>
      </c>
      <c r="O34" s="94">
        <f>SUM(K34:N34)</f>
        <v>264</v>
      </c>
      <c r="P34" s="48">
        <v>27600000</v>
      </c>
      <c r="Q34" s="48">
        <v>0</v>
      </c>
      <c r="R34" s="48">
        <v>0</v>
      </c>
      <c r="S34" s="48">
        <v>0</v>
      </c>
      <c r="T34" s="121">
        <v>0</v>
      </c>
      <c r="U34" s="121">
        <v>0</v>
      </c>
      <c r="V34" s="121">
        <v>0</v>
      </c>
      <c r="W34" s="121"/>
      <c r="X34" s="121"/>
      <c r="Y34" s="125">
        <f t="shared" si="0"/>
        <v>27600000</v>
      </c>
    </row>
    <row r="35" spans="1:25" ht="87" customHeight="1" x14ac:dyDescent="0.25">
      <c r="A35" s="99"/>
      <c r="B35" s="62"/>
      <c r="C35" s="24"/>
      <c r="D35" s="44" t="s">
        <v>321</v>
      </c>
      <c r="E35" s="13" t="s">
        <v>65</v>
      </c>
      <c r="F35" s="127"/>
      <c r="G35" s="2" t="s">
        <v>18</v>
      </c>
      <c r="H35" s="12" t="s">
        <v>79</v>
      </c>
      <c r="I35" s="122" t="s">
        <v>122</v>
      </c>
      <c r="J35" s="45">
        <v>1</v>
      </c>
      <c r="K35" s="46">
        <v>1</v>
      </c>
      <c r="L35" s="112">
        <v>1</v>
      </c>
      <c r="M35" s="112">
        <v>1</v>
      </c>
      <c r="N35" s="112">
        <v>1</v>
      </c>
      <c r="O35" s="45">
        <f>AVERAGE(K35:N35)</f>
        <v>1</v>
      </c>
      <c r="P35" s="48">
        <v>15000000</v>
      </c>
      <c r="Q35" s="48">
        <v>0</v>
      </c>
      <c r="R35" s="48">
        <v>0</v>
      </c>
      <c r="S35" s="48">
        <v>0</v>
      </c>
      <c r="T35" s="121">
        <v>0</v>
      </c>
      <c r="U35" s="121">
        <v>0</v>
      </c>
      <c r="V35" s="121">
        <v>0</v>
      </c>
      <c r="W35" s="121"/>
      <c r="X35" s="121"/>
      <c r="Y35" s="125">
        <f t="shared" si="0"/>
        <v>15000000</v>
      </c>
    </row>
    <row r="36" spans="1:25" ht="42.75" customHeight="1" x14ac:dyDescent="0.25">
      <c r="A36" s="99"/>
      <c r="B36" s="62"/>
      <c r="C36" s="24"/>
      <c r="D36" s="44" t="s">
        <v>322</v>
      </c>
      <c r="E36" s="13" t="s">
        <v>66</v>
      </c>
      <c r="F36" s="16" t="s">
        <v>14</v>
      </c>
      <c r="G36" s="2" t="s">
        <v>18</v>
      </c>
      <c r="H36" s="12" t="s">
        <v>137</v>
      </c>
      <c r="I36" s="122" t="s">
        <v>123</v>
      </c>
      <c r="J36" s="94">
        <v>11450</v>
      </c>
      <c r="K36" s="94">
        <v>0</v>
      </c>
      <c r="L36" s="94">
        <v>0</v>
      </c>
      <c r="M36" s="94">
        <v>11450</v>
      </c>
      <c r="N36" s="94">
        <v>0</v>
      </c>
      <c r="O36" s="94">
        <f>SUM(K36:N36)</f>
        <v>11450</v>
      </c>
      <c r="P36" s="48">
        <v>15300000</v>
      </c>
      <c r="Q36" s="48">
        <v>0</v>
      </c>
      <c r="R36" s="48">
        <v>0</v>
      </c>
      <c r="S36" s="48">
        <v>0</v>
      </c>
      <c r="T36" s="121">
        <v>0</v>
      </c>
      <c r="U36" s="121">
        <v>0</v>
      </c>
      <c r="V36" s="121">
        <v>0</v>
      </c>
      <c r="W36" s="121"/>
      <c r="X36" s="121"/>
      <c r="Y36" s="125">
        <f t="shared" si="0"/>
        <v>15300000</v>
      </c>
    </row>
    <row r="37" spans="1:25" ht="42.75" customHeight="1" x14ac:dyDescent="0.25">
      <c r="A37" s="99"/>
      <c r="B37" s="62"/>
      <c r="C37" s="24"/>
      <c r="D37" s="44" t="s">
        <v>323</v>
      </c>
      <c r="E37" s="13" t="s">
        <v>396</v>
      </c>
      <c r="F37" s="16" t="s">
        <v>14</v>
      </c>
      <c r="G37" s="2" t="s">
        <v>18</v>
      </c>
      <c r="H37" s="12" t="s">
        <v>124</v>
      </c>
      <c r="I37" s="122" t="s">
        <v>125</v>
      </c>
      <c r="J37" s="45">
        <v>1</v>
      </c>
      <c r="K37" s="126">
        <v>0</v>
      </c>
      <c r="L37" s="126">
        <v>0</v>
      </c>
      <c r="M37" s="126">
        <v>1</v>
      </c>
      <c r="N37" s="126">
        <v>0</v>
      </c>
      <c r="O37" s="126">
        <v>1</v>
      </c>
      <c r="P37" s="15"/>
      <c r="Q37" s="48">
        <v>0</v>
      </c>
      <c r="R37" s="48">
        <v>0</v>
      </c>
      <c r="S37" s="48">
        <v>0</v>
      </c>
      <c r="T37" s="121">
        <v>0</v>
      </c>
      <c r="U37" s="121">
        <v>0</v>
      </c>
      <c r="V37" s="121">
        <v>0</v>
      </c>
      <c r="W37" s="121"/>
      <c r="X37" s="121"/>
      <c r="Y37" s="125">
        <f t="shared" si="0"/>
        <v>0</v>
      </c>
    </row>
    <row r="38" spans="1:25" ht="86.25" customHeight="1" x14ac:dyDescent="0.25">
      <c r="A38" s="99"/>
      <c r="B38" s="62"/>
      <c r="C38" s="24"/>
      <c r="D38" s="44" t="s">
        <v>324</v>
      </c>
      <c r="E38" s="13" t="s">
        <v>67</v>
      </c>
      <c r="F38" s="16" t="s">
        <v>594</v>
      </c>
      <c r="G38" s="2" t="s">
        <v>18</v>
      </c>
      <c r="H38" s="13" t="s">
        <v>80</v>
      </c>
      <c r="I38" s="13" t="s">
        <v>126</v>
      </c>
      <c r="J38" s="45">
        <v>1</v>
      </c>
      <c r="K38" s="126">
        <v>1</v>
      </c>
      <c r="L38" s="126">
        <v>1</v>
      </c>
      <c r="M38" s="126">
        <v>1</v>
      </c>
      <c r="N38" s="126">
        <v>1</v>
      </c>
      <c r="O38" s="126">
        <v>1</v>
      </c>
      <c r="P38" s="48">
        <v>1313841815</v>
      </c>
      <c r="Q38" s="48">
        <v>0</v>
      </c>
      <c r="R38" s="48">
        <v>0</v>
      </c>
      <c r="S38" s="48">
        <v>0</v>
      </c>
      <c r="T38" s="121">
        <v>0</v>
      </c>
      <c r="U38" s="121">
        <v>0</v>
      </c>
      <c r="V38" s="121">
        <v>0</v>
      </c>
      <c r="W38" s="121"/>
      <c r="X38" s="121"/>
      <c r="Y38" s="125">
        <f t="shared" si="0"/>
        <v>1313841815</v>
      </c>
    </row>
    <row r="39" spans="1:25" ht="42.75" customHeight="1" x14ac:dyDescent="0.25">
      <c r="A39" s="99"/>
      <c r="B39" s="62"/>
      <c r="C39" s="24"/>
      <c r="D39" s="44" t="s">
        <v>325</v>
      </c>
      <c r="E39" s="13" t="s">
        <v>68</v>
      </c>
      <c r="F39" s="127" t="s">
        <v>14</v>
      </c>
      <c r="G39" s="2" t="s">
        <v>18</v>
      </c>
      <c r="H39" s="12" t="s">
        <v>138</v>
      </c>
      <c r="I39" s="12" t="s">
        <v>69</v>
      </c>
      <c r="J39" s="45">
        <v>0.25</v>
      </c>
      <c r="K39" s="46">
        <v>0</v>
      </c>
      <c r="L39" s="46">
        <v>0</v>
      </c>
      <c r="M39" s="46">
        <v>0</v>
      </c>
      <c r="N39" s="46">
        <v>0.25</v>
      </c>
      <c r="O39" s="46">
        <f>K39+L39+M39+N39</f>
        <v>0.25</v>
      </c>
      <c r="P39" s="47">
        <v>80000000</v>
      </c>
      <c r="Q39" s="48">
        <v>0</v>
      </c>
      <c r="R39" s="48">
        <v>0</v>
      </c>
      <c r="S39" s="48">
        <v>0</v>
      </c>
      <c r="T39" s="121">
        <v>0</v>
      </c>
      <c r="U39" s="121">
        <v>0</v>
      </c>
      <c r="V39" s="121">
        <v>0</v>
      </c>
      <c r="W39" s="121"/>
      <c r="X39" s="121"/>
      <c r="Y39" s="125">
        <f t="shared" si="0"/>
        <v>80000000</v>
      </c>
    </row>
    <row r="40" spans="1:25" ht="42.75" customHeight="1" x14ac:dyDescent="0.25">
      <c r="A40" s="99"/>
      <c r="B40" s="62"/>
      <c r="C40" s="24"/>
      <c r="D40" s="43" t="s">
        <v>326</v>
      </c>
      <c r="E40" s="110" t="s">
        <v>70</v>
      </c>
      <c r="F40" s="127"/>
      <c r="G40" s="2" t="s">
        <v>18</v>
      </c>
      <c r="H40" s="110" t="s">
        <v>81</v>
      </c>
      <c r="I40" s="110" t="s">
        <v>71</v>
      </c>
      <c r="J40" s="118">
        <v>1</v>
      </c>
      <c r="K40" s="119">
        <v>0.75</v>
      </c>
      <c r="L40" s="119">
        <v>0.25</v>
      </c>
      <c r="M40" s="119">
        <v>0</v>
      </c>
      <c r="N40" s="119">
        <v>0</v>
      </c>
      <c r="O40" s="119">
        <f>K40+L40+M40+N40</f>
        <v>1</v>
      </c>
      <c r="P40" s="128">
        <v>554490386</v>
      </c>
      <c r="Q40" s="128">
        <v>0</v>
      </c>
      <c r="R40" s="128">
        <v>0</v>
      </c>
      <c r="S40" s="128">
        <v>0</v>
      </c>
      <c r="T40" s="129">
        <v>0</v>
      </c>
      <c r="U40" s="129">
        <v>0</v>
      </c>
      <c r="V40" s="129">
        <v>0</v>
      </c>
      <c r="W40" s="130"/>
      <c r="X40" s="130"/>
      <c r="Y40" s="131">
        <f>P40</f>
        <v>554490386</v>
      </c>
    </row>
    <row r="41" spans="1:25" ht="42.75" customHeight="1" x14ac:dyDescent="0.25">
      <c r="A41" s="99"/>
      <c r="B41" s="62"/>
      <c r="C41" s="24"/>
      <c r="D41" s="50"/>
      <c r="E41" s="110"/>
      <c r="F41" s="127"/>
      <c r="G41" s="2" t="s">
        <v>18</v>
      </c>
      <c r="H41" s="110"/>
      <c r="I41" s="110"/>
      <c r="J41" s="118"/>
      <c r="K41" s="119"/>
      <c r="L41" s="119"/>
      <c r="M41" s="119"/>
      <c r="N41" s="119"/>
      <c r="O41" s="119"/>
      <c r="P41" s="128"/>
      <c r="Q41" s="128"/>
      <c r="R41" s="128"/>
      <c r="S41" s="128"/>
      <c r="T41" s="129"/>
      <c r="U41" s="129"/>
      <c r="V41" s="129"/>
      <c r="W41" s="130"/>
      <c r="X41" s="130"/>
      <c r="Y41" s="131"/>
    </row>
    <row r="42" spans="1:25" ht="42.75" customHeight="1" x14ac:dyDescent="0.25">
      <c r="A42" s="99"/>
      <c r="B42" s="62"/>
      <c r="C42" s="24"/>
      <c r="D42" s="44" t="s">
        <v>327</v>
      </c>
      <c r="E42" s="13" t="s">
        <v>72</v>
      </c>
      <c r="F42" s="127" t="s">
        <v>14</v>
      </c>
      <c r="G42" s="2" t="s">
        <v>18</v>
      </c>
      <c r="H42" s="13" t="s">
        <v>139</v>
      </c>
      <c r="I42" s="12" t="s">
        <v>73</v>
      </c>
      <c r="J42" s="16">
        <v>1</v>
      </c>
      <c r="K42" s="16">
        <v>1</v>
      </c>
      <c r="L42" s="16">
        <v>1</v>
      </c>
      <c r="M42" s="16">
        <v>1</v>
      </c>
      <c r="N42" s="16">
        <v>1</v>
      </c>
      <c r="O42" s="16">
        <v>1</v>
      </c>
      <c r="P42" s="15">
        <v>0</v>
      </c>
      <c r="Q42" s="48">
        <v>0</v>
      </c>
      <c r="R42" s="48">
        <v>0</v>
      </c>
      <c r="S42" s="48">
        <v>0</v>
      </c>
      <c r="T42" s="121">
        <v>0</v>
      </c>
      <c r="U42" s="121">
        <v>0</v>
      </c>
      <c r="V42" s="121">
        <v>0</v>
      </c>
      <c r="W42" s="121"/>
      <c r="X42" s="121"/>
      <c r="Y42" s="125">
        <f>SUM(P42:V42)</f>
        <v>0</v>
      </c>
    </row>
    <row r="43" spans="1:25" ht="42.75" customHeight="1" x14ac:dyDescent="0.25">
      <c r="A43" s="99"/>
      <c r="B43" s="62"/>
      <c r="C43" s="24"/>
      <c r="D43" s="43" t="s">
        <v>328</v>
      </c>
      <c r="E43" s="55" t="s">
        <v>74</v>
      </c>
      <c r="F43" s="127"/>
      <c r="G43" s="2" t="s">
        <v>18</v>
      </c>
      <c r="H43" s="110" t="s">
        <v>82</v>
      </c>
      <c r="I43" s="110" t="s">
        <v>127</v>
      </c>
      <c r="J43" s="118">
        <v>1</v>
      </c>
      <c r="K43" s="119">
        <v>1</v>
      </c>
      <c r="L43" s="119">
        <v>1</v>
      </c>
      <c r="M43" s="119">
        <v>1</v>
      </c>
      <c r="N43" s="119">
        <v>1</v>
      </c>
      <c r="O43" s="119">
        <v>1</v>
      </c>
      <c r="P43" s="128">
        <v>40000000</v>
      </c>
      <c r="Q43" s="128">
        <v>0</v>
      </c>
      <c r="R43" s="128">
        <v>0</v>
      </c>
      <c r="S43" s="128">
        <v>0</v>
      </c>
      <c r="T43" s="129">
        <v>0</v>
      </c>
      <c r="U43" s="129">
        <v>0</v>
      </c>
      <c r="V43" s="129">
        <v>0</v>
      </c>
      <c r="W43" s="130"/>
      <c r="X43" s="130"/>
      <c r="Y43" s="131">
        <f>P43</f>
        <v>40000000</v>
      </c>
    </row>
    <row r="44" spans="1:25" ht="42.75" customHeight="1" x14ac:dyDescent="0.25">
      <c r="A44" s="99"/>
      <c r="B44" s="62"/>
      <c r="C44" s="24"/>
      <c r="D44" s="50"/>
      <c r="E44" s="71"/>
      <c r="F44" s="127"/>
      <c r="G44" s="2" t="s">
        <v>18</v>
      </c>
      <c r="H44" s="110"/>
      <c r="I44" s="110"/>
      <c r="J44" s="118"/>
      <c r="K44" s="119"/>
      <c r="L44" s="119"/>
      <c r="M44" s="119"/>
      <c r="N44" s="119"/>
      <c r="O44" s="119"/>
      <c r="P44" s="128"/>
      <c r="Q44" s="128"/>
      <c r="R44" s="128"/>
      <c r="S44" s="128"/>
      <c r="T44" s="129"/>
      <c r="U44" s="129"/>
      <c r="V44" s="129"/>
      <c r="W44" s="130"/>
      <c r="X44" s="130"/>
      <c r="Y44" s="131"/>
    </row>
    <row r="45" spans="1:25" ht="42.75" customHeight="1" thickBot="1" x14ac:dyDescent="0.3">
      <c r="A45" s="99"/>
      <c r="B45" s="62"/>
      <c r="C45" s="24"/>
      <c r="D45" s="44" t="s">
        <v>329</v>
      </c>
      <c r="E45" s="132" t="s">
        <v>240</v>
      </c>
      <c r="F45" s="133" t="s">
        <v>14</v>
      </c>
      <c r="G45" s="2" t="s">
        <v>18</v>
      </c>
      <c r="H45" s="6" t="s">
        <v>241</v>
      </c>
      <c r="I45" s="132" t="s">
        <v>241</v>
      </c>
      <c r="J45" s="134" t="s">
        <v>242</v>
      </c>
      <c r="K45" s="10"/>
      <c r="L45" s="135">
        <v>0.25</v>
      </c>
      <c r="M45" s="135">
        <v>0.25</v>
      </c>
      <c r="N45" s="135">
        <v>0.5</v>
      </c>
      <c r="O45" s="136">
        <f>K45+L45+M45+N45</f>
        <v>1</v>
      </c>
      <c r="P45" s="104">
        <v>155000000</v>
      </c>
      <c r="Q45" s="137"/>
      <c r="R45" s="137"/>
      <c r="S45" s="7"/>
      <c r="T45" s="10"/>
      <c r="U45" s="10"/>
      <c r="V45" s="10"/>
      <c r="W45" s="10"/>
      <c r="X45" s="10"/>
      <c r="Y45" s="138">
        <f>P45</f>
        <v>155000000</v>
      </c>
    </row>
    <row r="46" spans="1:25" ht="42.75" customHeight="1" thickBot="1" x14ac:dyDescent="0.3">
      <c r="A46" s="99"/>
      <c r="B46" s="62"/>
      <c r="C46" s="24"/>
      <c r="D46" s="44" t="s">
        <v>330</v>
      </c>
      <c r="E46" s="139" t="s">
        <v>243</v>
      </c>
      <c r="F46" s="140" t="s">
        <v>14</v>
      </c>
      <c r="G46" s="2" t="s">
        <v>18</v>
      </c>
      <c r="H46" s="141" t="s">
        <v>244</v>
      </c>
      <c r="I46" s="134" t="s">
        <v>245</v>
      </c>
      <c r="J46" s="139"/>
      <c r="K46" s="10"/>
      <c r="L46" s="136"/>
      <c r="M46" s="142"/>
      <c r="N46" s="142">
        <v>1</v>
      </c>
      <c r="O46" s="142">
        <v>1</v>
      </c>
      <c r="P46" s="104">
        <v>110000000</v>
      </c>
      <c r="Q46" s="137"/>
      <c r="R46" s="137"/>
      <c r="S46" s="7"/>
      <c r="T46" s="10"/>
      <c r="U46" s="10"/>
      <c r="V46" s="10"/>
      <c r="W46" s="10"/>
      <c r="X46" s="10"/>
      <c r="Y46" s="138">
        <f>P46</f>
        <v>110000000</v>
      </c>
    </row>
    <row r="47" spans="1:25" ht="87" customHeight="1" x14ac:dyDescent="0.25">
      <c r="A47" s="99"/>
      <c r="B47" s="62"/>
      <c r="C47" s="44" t="s">
        <v>331</v>
      </c>
      <c r="D47" s="44" t="s">
        <v>332</v>
      </c>
      <c r="E47" s="123" t="s">
        <v>489</v>
      </c>
      <c r="F47" s="2" t="s">
        <v>14</v>
      </c>
      <c r="G47" s="2" t="s">
        <v>18</v>
      </c>
      <c r="H47" s="13" t="s">
        <v>490</v>
      </c>
      <c r="I47" s="2" t="s">
        <v>535</v>
      </c>
      <c r="J47" s="2" t="s">
        <v>536</v>
      </c>
      <c r="K47" s="143">
        <v>0</v>
      </c>
      <c r="L47" s="143">
        <v>0</v>
      </c>
      <c r="M47" s="143">
        <v>0</v>
      </c>
      <c r="N47" s="143">
        <v>1</v>
      </c>
      <c r="O47" s="144">
        <f>SUM(K47:N47)</f>
        <v>1</v>
      </c>
      <c r="P47" s="145"/>
      <c r="Q47" s="146"/>
      <c r="R47" s="147"/>
      <c r="S47" s="148">
        <v>300000000</v>
      </c>
      <c r="T47" s="147"/>
      <c r="U47" s="147"/>
      <c r="V47" s="147"/>
      <c r="W47" s="147"/>
      <c r="X47" s="147"/>
      <c r="Y47" s="149"/>
    </row>
    <row r="48" spans="1:25" ht="53.25" customHeight="1" x14ac:dyDescent="0.25">
      <c r="A48" s="99"/>
      <c r="B48" s="62"/>
      <c r="C48" s="43" t="s">
        <v>400</v>
      </c>
      <c r="D48" s="150" t="s">
        <v>334</v>
      </c>
      <c r="E48" s="123" t="s">
        <v>301</v>
      </c>
      <c r="F48" s="87" t="s">
        <v>14</v>
      </c>
      <c r="G48" s="2" t="s">
        <v>18</v>
      </c>
      <c r="H48" s="13" t="s">
        <v>491</v>
      </c>
      <c r="I48" s="14" t="s">
        <v>537</v>
      </c>
      <c r="J48" s="151" t="s">
        <v>538</v>
      </c>
      <c r="K48" s="151"/>
      <c r="L48" s="151"/>
      <c r="M48" s="152">
        <v>1</v>
      </c>
      <c r="N48" s="152"/>
      <c r="O48" s="152">
        <v>1</v>
      </c>
      <c r="P48" s="153">
        <v>50000000</v>
      </c>
      <c r="Q48" s="121"/>
      <c r="R48" s="121"/>
      <c r="S48" s="125"/>
      <c r="T48" s="125"/>
      <c r="U48" s="154"/>
      <c r="V48" s="121"/>
      <c r="W48" s="121"/>
      <c r="X48" s="121"/>
      <c r="Y48" s="48">
        <f>P48</f>
        <v>50000000</v>
      </c>
    </row>
    <row r="49" spans="1:25" ht="92.25" customHeight="1" x14ac:dyDescent="0.25">
      <c r="A49" s="99"/>
      <c r="B49" s="62"/>
      <c r="C49" s="62"/>
      <c r="D49" s="150" t="s">
        <v>335</v>
      </c>
      <c r="E49" s="123" t="s">
        <v>302</v>
      </c>
      <c r="F49" s="87" t="s">
        <v>14</v>
      </c>
      <c r="G49" s="2" t="s">
        <v>18</v>
      </c>
      <c r="H49" s="13" t="s">
        <v>493</v>
      </c>
      <c r="I49" s="14" t="s">
        <v>537</v>
      </c>
      <c r="J49" s="151" t="s">
        <v>538</v>
      </c>
      <c r="K49" s="151"/>
      <c r="L49" s="151"/>
      <c r="M49" s="152">
        <v>1</v>
      </c>
      <c r="N49" s="152"/>
      <c r="O49" s="152">
        <v>1</v>
      </c>
      <c r="P49" s="153">
        <v>60000000</v>
      </c>
      <c r="Q49" s="155"/>
      <c r="R49" s="155"/>
      <c r="S49" s="156"/>
      <c r="T49" s="156"/>
      <c r="U49" s="157"/>
      <c r="V49" s="121"/>
      <c r="W49" s="121"/>
      <c r="X49" s="121"/>
      <c r="Y49" s="48">
        <f t="shared" ref="Y49:Y51" si="1">P49</f>
        <v>60000000</v>
      </c>
    </row>
    <row r="50" spans="1:25" ht="82.5" customHeight="1" x14ac:dyDescent="0.25">
      <c r="A50" s="99"/>
      <c r="B50" s="62"/>
      <c r="C50" s="43" t="s">
        <v>333</v>
      </c>
      <c r="D50" s="158" t="s">
        <v>336</v>
      </c>
      <c r="E50" s="123" t="s">
        <v>384</v>
      </c>
      <c r="F50" s="87" t="s">
        <v>14</v>
      </c>
      <c r="G50" s="2" t="s">
        <v>18</v>
      </c>
      <c r="H50" s="159" t="s">
        <v>495</v>
      </c>
      <c r="I50" s="160" t="s">
        <v>539</v>
      </c>
      <c r="J50" s="161" t="s">
        <v>540</v>
      </c>
      <c r="K50" s="151"/>
      <c r="L50" s="152">
        <v>0.5</v>
      </c>
      <c r="M50" s="152">
        <v>0.5</v>
      </c>
      <c r="N50" s="152">
        <v>1</v>
      </c>
      <c r="O50" s="152">
        <v>1</v>
      </c>
      <c r="P50" s="153">
        <v>203498228</v>
      </c>
      <c r="Q50" s="162"/>
      <c r="R50" s="162"/>
      <c r="S50" s="162"/>
      <c r="T50" s="162"/>
      <c r="U50" s="163"/>
      <c r="V50" s="130"/>
      <c r="W50" s="130"/>
      <c r="X50" s="130"/>
      <c r="Y50" s="48">
        <f t="shared" si="1"/>
        <v>203498228</v>
      </c>
    </row>
    <row r="51" spans="1:25" ht="80.25" customHeight="1" x14ac:dyDescent="0.25">
      <c r="A51" s="99"/>
      <c r="B51" s="62"/>
      <c r="C51" s="62"/>
      <c r="D51" s="158" t="s">
        <v>337</v>
      </c>
      <c r="E51" s="123" t="s">
        <v>385</v>
      </c>
      <c r="F51" s="87" t="s">
        <v>14</v>
      </c>
      <c r="G51" s="2" t="s">
        <v>18</v>
      </c>
      <c r="H51" s="159" t="s">
        <v>496</v>
      </c>
      <c r="I51" s="160" t="s">
        <v>541</v>
      </c>
      <c r="J51" s="161" t="s">
        <v>542</v>
      </c>
      <c r="K51" s="152">
        <v>1</v>
      </c>
      <c r="L51" s="152"/>
      <c r="M51" s="152"/>
      <c r="N51" s="152"/>
      <c r="O51" s="152">
        <v>1</v>
      </c>
      <c r="P51" s="153">
        <v>113650000</v>
      </c>
      <c r="Q51" s="162"/>
      <c r="R51" s="162"/>
      <c r="S51" s="162"/>
      <c r="T51" s="162"/>
      <c r="U51" s="163"/>
      <c r="V51" s="130"/>
      <c r="W51" s="130"/>
      <c r="X51" s="130"/>
      <c r="Y51" s="48">
        <f t="shared" si="1"/>
        <v>113650000</v>
      </c>
    </row>
    <row r="52" spans="1:25" ht="53.25" customHeight="1" x14ac:dyDescent="0.25">
      <c r="A52" s="99"/>
      <c r="B52" s="62"/>
      <c r="C52" s="62"/>
      <c r="D52" s="158" t="s">
        <v>338</v>
      </c>
      <c r="E52" s="123" t="s">
        <v>386</v>
      </c>
      <c r="F52" s="87" t="s">
        <v>14</v>
      </c>
      <c r="G52" s="2" t="s">
        <v>18</v>
      </c>
      <c r="H52" s="159" t="s">
        <v>497</v>
      </c>
      <c r="I52" s="160" t="s">
        <v>543</v>
      </c>
      <c r="J52" s="161" t="s">
        <v>544</v>
      </c>
      <c r="K52" s="152">
        <v>1</v>
      </c>
      <c r="L52" s="152"/>
      <c r="M52" s="152"/>
      <c r="N52" s="152"/>
      <c r="O52" s="152">
        <v>1</v>
      </c>
      <c r="P52" s="153">
        <v>43427188</v>
      </c>
      <c r="Q52" s="162"/>
      <c r="R52" s="162"/>
      <c r="S52" s="162"/>
      <c r="T52" s="162"/>
      <c r="U52" s="163"/>
      <c r="V52" s="130"/>
      <c r="W52" s="130"/>
      <c r="X52" s="130"/>
      <c r="Y52" s="48">
        <f>P52</f>
        <v>43427188</v>
      </c>
    </row>
    <row r="53" spans="1:25" ht="24.75" customHeight="1" x14ac:dyDescent="0.25">
      <c r="A53" s="99"/>
      <c r="B53" s="62"/>
      <c r="C53" s="62"/>
      <c r="D53" s="158" t="s">
        <v>339</v>
      </c>
      <c r="E53" s="164" t="s">
        <v>387</v>
      </c>
      <c r="F53" s="87" t="s">
        <v>14</v>
      </c>
      <c r="G53" s="2" t="s">
        <v>18</v>
      </c>
      <c r="H53" s="159" t="s">
        <v>498</v>
      </c>
      <c r="I53" s="160" t="s">
        <v>545</v>
      </c>
      <c r="J53" s="161" t="s">
        <v>546</v>
      </c>
      <c r="K53" s="152">
        <v>1</v>
      </c>
      <c r="L53" s="152"/>
      <c r="M53" s="152"/>
      <c r="N53" s="152"/>
      <c r="O53" s="152">
        <v>1</v>
      </c>
      <c r="P53" s="153">
        <v>339767707</v>
      </c>
      <c r="Q53" s="162"/>
      <c r="R53" s="162"/>
      <c r="S53" s="162"/>
      <c r="T53" s="162"/>
      <c r="U53" s="163"/>
      <c r="V53" s="130"/>
      <c r="W53" s="130"/>
      <c r="X53" s="130"/>
      <c r="Y53" s="48">
        <f>P53</f>
        <v>339767707</v>
      </c>
    </row>
    <row r="54" spans="1:25" ht="24.75" customHeight="1" x14ac:dyDescent="0.25">
      <c r="A54" s="99"/>
      <c r="B54" s="62"/>
      <c r="C54" s="62"/>
      <c r="D54" s="165" t="s">
        <v>340</v>
      </c>
      <c r="E54" s="55" t="s">
        <v>178</v>
      </c>
      <c r="F54" s="166" t="s">
        <v>14</v>
      </c>
      <c r="G54" s="57" t="s">
        <v>18</v>
      </c>
      <c r="H54" s="55" t="s">
        <v>499</v>
      </c>
      <c r="I54" s="167" t="s">
        <v>548</v>
      </c>
      <c r="J54" s="168" t="s">
        <v>547</v>
      </c>
      <c r="K54" s="168">
        <v>25</v>
      </c>
      <c r="L54" s="169">
        <v>0.25</v>
      </c>
      <c r="M54" s="169">
        <v>0.25</v>
      </c>
      <c r="N54" s="169">
        <v>0.25</v>
      </c>
      <c r="O54" s="169">
        <v>1</v>
      </c>
      <c r="P54" s="170">
        <v>10000000</v>
      </c>
      <c r="Q54" s="162"/>
      <c r="R54" s="162"/>
      <c r="S54" s="162"/>
      <c r="T54" s="162"/>
      <c r="U54" s="163"/>
      <c r="V54" s="130"/>
      <c r="W54" s="171"/>
      <c r="X54" s="171"/>
      <c r="Y54" s="61">
        <f>P54</f>
        <v>10000000</v>
      </c>
    </row>
    <row r="55" spans="1:25" ht="29.25" customHeight="1" x14ac:dyDescent="0.25">
      <c r="A55" s="99"/>
      <c r="B55" s="62"/>
      <c r="C55" s="62"/>
      <c r="D55" s="172"/>
      <c r="E55" s="71"/>
      <c r="F55" s="173"/>
      <c r="G55" s="73"/>
      <c r="H55" s="71"/>
      <c r="I55" s="174"/>
      <c r="J55" s="175"/>
      <c r="K55" s="175"/>
      <c r="L55" s="176"/>
      <c r="M55" s="176"/>
      <c r="N55" s="176"/>
      <c r="O55" s="176"/>
      <c r="P55" s="177"/>
      <c r="Q55" s="162"/>
      <c r="R55" s="162"/>
      <c r="S55" s="162"/>
      <c r="T55" s="162"/>
      <c r="U55" s="163"/>
      <c r="V55" s="130"/>
      <c r="W55" s="178"/>
      <c r="X55" s="178"/>
      <c r="Y55" s="77"/>
    </row>
    <row r="56" spans="1:25" ht="227.25" customHeight="1" x14ac:dyDescent="0.25">
      <c r="A56" s="99"/>
      <c r="B56" s="62"/>
      <c r="C56" s="62"/>
      <c r="D56" s="158" t="s">
        <v>341</v>
      </c>
      <c r="E56" s="159" t="s">
        <v>179</v>
      </c>
      <c r="F56" s="87" t="s">
        <v>14</v>
      </c>
      <c r="G56" s="57" t="s">
        <v>18</v>
      </c>
      <c r="H56" s="159" t="s">
        <v>500</v>
      </c>
      <c r="I56" s="160" t="s">
        <v>549</v>
      </c>
      <c r="J56" s="161" t="s">
        <v>550</v>
      </c>
      <c r="K56" s="151">
        <v>25</v>
      </c>
      <c r="L56" s="152">
        <v>0.25</v>
      </c>
      <c r="M56" s="152">
        <v>0.25</v>
      </c>
      <c r="N56" s="152">
        <v>0.25</v>
      </c>
      <c r="O56" s="152">
        <v>1</v>
      </c>
      <c r="P56" s="153" t="s">
        <v>592</v>
      </c>
      <c r="Q56" s="162"/>
      <c r="R56" s="162"/>
      <c r="S56" s="162"/>
      <c r="T56" s="162"/>
      <c r="U56" s="163"/>
      <c r="V56" s="130"/>
      <c r="W56" s="130"/>
      <c r="X56" s="130"/>
      <c r="Y56" s="121"/>
    </row>
    <row r="57" spans="1:25" ht="24.75" customHeight="1" x14ac:dyDescent="0.25">
      <c r="A57" s="99"/>
      <c r="B57" s="62"/>
      <c r="C57" s="62"/>
      <c r="D57" s="158" t="s">
        <v>342</v>
      </c>
      <c r="E57" s="179" t="s">
        <v>163</v>
      </c>
      <c r="F57" s="87" t="s">
        <v>14</v>
      </c>
      <c r="G57" s="73"/>
      <c r="H57" s="159" t="s">
        <v>501</v>
      </c>
      <c r="I57" s="160" t="s">
        <v>551</v>
      </c>
      <c r="J57" s="161" t="s">
        <v>552</v>
      </c>
      <c r="K57" s="151">
        <v>25</v>
      </c>
      <c r="L57" s="152">
        <v>0.25</v>
      </c>
      <c r="M57" s="152">
        <v>0.25</v>
      </c>
      <c r="N57" s="152">
        <v>0.25</v>
      </c>
      <c r="O57" s="152">
        <v>1</v>
      </c>
      <c r="P57" s="153">
        <v>10000000</v>
      </c>
      <c r="Q57" s="162"/>
      <c r="R57" s="162"/>
      <c r="S57" s="162"/>
      <c r="T57" s="162"/>
      <c r="U57" s="163"/>
      <c r="V57" s="130"/>
      <c r="W57" s="130"/>
      <c r="X57" s="130"/>
      <c r="Y57" s="121">
        <f>P57</f>
        <v>10000000</v>
      </c>
    </row>
    <row r="58" spans="1:25" ht="166.5" customHeight="1" x14ac:dyDescent="0.25">
      <c r="A58" s="99"/>
      <c r="B58" s="62"/>
      <c r="C58" s="62"/>
      <c r="D58" s="158" t="s">
        <v>343</v>
      </c>
      <c r="E58" s="179" t="s">
        <v>388</v>
      </c>
      <c r="F58" s="87" t="s">
        <v>14</v>
      </c>
      <c r="G58" s="57" t="s">
        <v>18</v>
      </c>
      <c r="H58" s="159" t="s">
        <v>502</v>
      </c>
      <c r="I58" s="160" t="s">
        <v>553</v>
      </c>
      <c r="J58" s="161" t="s">
        <v>554</v>
      </c>
      <c r="K58" s="151">
        <v>25</v>
      </c>
      <c r="L58" s="152">
        <v>0.25</v>
      </c>
      <c r="M58" s="152">
        <v>0.25</v>
      </c>
      <c r="N58" s="152">
        <v>0.25</v>
      </c>
      <c r="O58" s="152">
        <v>0.25</v>
      </c>
      <c r="P58" s="153">
        <v>55200000</v>
      </c>
      <c r="Q58" s="162"/>
      <c r="R58" s="162"/>
      <c r="S58" s="162"/>
      <c r="T58" s="162"/>
      <c r="U58" s="163"/>
      <c r="V58" s="130"/>
      <c r="W58" s="130"/>
      <c r="X58" s="130"/>
      <c r="Y58" s="121">
        <f>P58</f>
        <v>55200000</v>
      </c>
    </row>
    <row r="59" spans="1:25" ht="252.75" customHeight="1" x14ac:dyDescent="0.25">
      <c r="A59" s="99"/>
      <c r="B59" s="62"/>
      <c r="C59" s="62"/>
      <c r="D59" s="158" t="s">
        <v>401</v>
      </c>
      <c r="E59" s="159" t="s">
        <v>180</v>
      </c>
      <c r="F59" s="87" t="s">
        <v>14</v>
      </c>
      <c r="G59" s="73"/>
      <c r="H59" s="159" t="s">
        <v>503</v>
      </c>
      <c r="I59" s="160" t="s">
        <v>555</v>
      </c>
      <c r="J59" s="161" t="s">
        <v>556</v>
      </c>
      <c r="K59" s="151">
        <v>25</v>
      </c>
      <c r="L59" s="152">
        <v>0.25</v>
      </c>
      <c r="M59" s="152">
        <v>0.25</v>
      </c>
      <c r="N59" s="152">
        <v>0.25</v>
      </c>
      <c r="O59" s="152">
        <v>1</v>
      </c>
      <c r="P59" s="153">
        <v>122000000</v>
      </c>
      <c r="Q59" s="162"/>
      <c r="R59" s="162"/>
      <c r="S59" s="162"/>
      <c r="T59" s="162"/>
      <c r="U59" s="163"/>
      <c r="V59" s="130"/>
      <c r="W59" s="130"/>
      <c r="X59" s="130"/>
      <c r="Y59" s="121">
        <f>P59</f>
        <v>122000000</v>
      </c>
    </row>
    <row r="60" spans="1:25" ht="40.5" customHeight="1" x14ac:dyDescent="0.25">
      <c r="A60" s="99"/>
      <c r="B60" s="62"/>
      <c r="C60" s="62"/>
      <c r="D60" s="158" t="s">
        <v>402</v>
      </c>
      <c r="E60" s="83" t="s">
        <v>190</v>
      </c>
      <c r="F60" s="87" t="s">
        <v>14</v>
      </c>
      <c r="G60" s="2" t="s">
        <v>18</v>
      </c>
      <c r="H60" s="159" t="s">
        <v>504</v>
      </c>
      <c r="I60" s="160" t="s">
        <v>557</v>
      </c>
      <c r="J60" s="161" t="s">
        <v>558</v>
      </c>
      <c r="K60" s="151">
        <v>25</v>
      </c>
      <c r="L60" s="152">
        <v>0.25</v>
      </c>
      <c r="M60" s="152">
        <v>0.25</v>
      </c>
      <c r="N60" s="152">
        <v>0.25</v>
      </c>
      <c r="O60" s="152"/>
      <c r="P60" s="153">
        <v>120000000</v>
      </c>
      <c r="Q60" s="162"/>
      <c r="R60" s="162"/>
      <c r="S60" s="162"/>
      <c r="T60" s="162"/>
      <c r="U60" s="163"/>
      <c r="V60" s="130"/>
      <c r="W60" s="130"/>
      <c r="X60" s="130"/>
      <c r="Y60" s="121">
        <f>P60</f>
        <v>120000000</v>
      </c>
    </row>
    <row r="61" spans="1:25" ht="303" customHeight="1" x14ac:dyDescent="0.25">
      <c r="A61" s="99"/>
      <c r="B61" s="62"/>
      <c r="C61" s="62"/>
      <c r="D61" s="158" t="s">
        <v>403</v>
      </c>
      <c r="E61" s="83" t="s">
        <v>389</v>
      </c>
      <c r="F61" s="87" t="s">
        <v>14</v>
      </c>
      <c r="G61" s="92" t="s">
        <v>62</v>
      </c>
      <c r="H61" s="159" t="s">
        <v>505</v>
      </c>
      <c r="I61" s="160" t="s">
        <v>559</v>
      </c>
      <c r="J61" s="161" t="s">
        <v>559</v>
      </c>
      <c r="K61" s="151">
        <v>25</v>
      </c>
      <c r="L61" s="152">
        <v>0.25</v>
      </c>
      <c r="M61" s="152">
        <v>0.25</v>
      </c>
      <c r="N61" s="152">
        <v>0.25</v>
      </c>
      <c r="O61" s="152">
        <v>1</v>
      </c>
      <c r="P61" s="153">
        <v>78000000</v>
      </c>
      <c r="Q61" s="162"/>
      <c r="R61" s="162"/>
      <c r="S61" s="162"/>
      <c r="T61" s="162"/>
      <c r="U61" s="163"/>
      <c r="V61" s="130"/>
      <c r="W61" s="130"/>
      <c r="X61" s="130"/>
      <c r="Y61" s="121"/>
    </row>
    <row r="62" spans="1:25" ht="202.5" customHeight="1" x14ac:dyDescent="0.25">
      <c r="A62" s="99"/>
      <c r="B62" s="62"/>
      <c r="C62" s="62"/>
      <c r="D62" s="158" t="s">
        <v>404</v>
      </c>
      <c r="E62" s="83" t="s">
        <v>390</v>
      </c>
      <c r="F62" s="87" t="s">
        <v>14</v>
      </c>
      <c r="G62" s="2" t="s">
        <v>18</v>
      </c>
      <c r="H62" s="159" t="s">
        <v>506</v>
      </c>
      <c r="I62" s="160" t="s">
        <v>560</v>
      </c>
      <c r="J62" s="161" t="s">
        <v>561</v>
      </c>
      <c r="K62" s="151">
        <v>25</v>
      </c>
      <c r="L62" s="152">
        <v>0.25</v>
      </c>
      <c r="M62" s="152">
        <v>0.25</v>
      </c>
      <c r="N62" s="152">
        <v>0.25</v>
      </c>
      <c r="O62" s="152">
        <v>1</v>
      </c>
      <c r="P62" s="153" t="s">
        <v>592</v>
      </c>
      <c r="Q62" s="162"/>
      <c r="R62" s="162"/>
      <c r="S62" s="162"/>
      <c r="T62" s="162"/>
      <c r="U62" s="163"/>
      <c r="V62" s="130"/>
      <c r="W62" s="130"/>
      <c r="X62" s="130"/>
      <c r="Y62" s="121"/>
    </row>
    <row r="63" spans="1:25" ht="153.75" customHeight="1" x14ac:dyDescent="0.25">
      <c r="A63" s="99"/>
      <c r="B63" s="62"/>
      <c r="C63" s="62"/>
      <c r="D63" s="158" t="s">
        <v>405</v>
      </c>
      <c r="E63" s="180" t="s">
        <v>391</v>
      </c>
      <c r="F63" s="87" t="s">
        <v>14</v>
      </c>
      <c r="G63" s="2" t="s">
        <v>18</v>
      </c>
      <c r="H63" s="181" t="s">
        <v>507</v>
      </c>
      <c r="I63" s="160" t="s">
        <v>562</v>
      </c>
      <c r="J63" s="161" t="s">
        <v>563</v>
      </c>
      <c r="K63" s="151">
        <v>25</v>
      </c>
      <c r="L63" s="152">
        <v>0.25</v>
      </c>
      <c r="M63" s="152">
        <v>0.25</v>
      </c>
      <c r="N63" s="152">
        <v>0.25</v>
      </c>
      <c r="O63" s="152">
        <v>1</v>
      </c>
      <c r="P63" s="153">
        <v>50000000</v>
      </c>
      <c r="Q63" s="162"/>
      <c r="R63" s="162"/>
      <c r="S63" s="162"/>
      <c r="T63" s="162"/>
      <c r="U63" s="163"/>
      <c r="V63" s="130"/>
      <c r="W63" s="130"/>
      <c r="X63" s="130"/>
      <c r="Y63" s="121">
        <f>P63</f>
        <v>50000000</v>
      </c>
    </row>
    <row r="64" spans="1:25" ht="58.5" customHeight="1" x14ac:dyDescent="0.25">
      <c r="A64" s="99"/>
      <c r="B64" s="62"/>
      <c r="C64" s="62"/>
      <c r="D64" s="158" t="s">
        <v>406</v>
      </c>
      <c r="E64" s="83" t="s">
        <v>191</v>
      </c>
      <c r="F64" s="87" t="s">
        <v>14</v>
      </c>
      <c r="G64" s="2" t="s">
        <v>18</v>
      </c>
      <c r="H64" s="181" t="s">
        <v>508</v>
      </c>
      <c r="I64" s="160" t="s">
        <v>565</v>
      </c>
      <c r="J64" s="161" t="s">
        <v>564</v>
      </c>
      <c r="K64" s="151">
        <v>25</v>
      </c>
      <c r="L64" s="152">
        <v>0.25</v>
      </c>
      <c r="M64" s="152">
        <v>0.25</v>
      </c>
      <c r="N64" s="152">
        <v>0.25</v>
      </c>
      <c r="O64" s="152">
        <v>1</v>
      </c>
      <c r="P64" s="153">
        <v>80879141</v>
      </c>
      <c r="Q64" s="162"/>
      <c r="R64" s="162"/>
      <c r="S64" s="162"/>
      <c r="T64" s="162"/>
      <c r="U64" s="163"/>
      <c r="V64" s="130"/>
      <c r="W64" s="130"/>
      <c r="X64" s="130"/>
      <c r="Y64" s="121">
        <f t="shared" ref="Y64:Y66" si="2">P64</f>
        <v>80879141</v>
      </c>
    </row>
    <row r="65" spans="1:25" ht="47.25" customHeight="1" x14ac:dyDescent="0.25">
      <c r="A65" s="99"/>
      <c r="B65" s="62"/>
      <c r="C65" s="62"/>
      <c r="D65" s="158" t="s">
        <v>407</v>
      </c>
      <c r="E65" s="83" t="s">
        <v>193</v>
      </c>
      <c r="F65" s="87" t="s">
        <v>14</v>
      </c>
      <c r="G65" s="2" t="s">
        <v>18</v>
      </c>
      <c r="H65" s="181" t="s">
        <v>509</v>
      </c>
      <c r="I65" s="160" t="s">
        <v>566</v>
      </c>
      <c r="J65" s="161" t="s">
        <v>567</v>
      </c>
      <c r="K65" s="151">
        <v>25</v>
      </c>
      <c r="L65" s="152">
        <v>0.25</v>
      </c>
      <c r="M65" s="152">
        <v>0.25</v>
      </c>
      <c r="N65" s="152">
        <v>0.25</v>
      </c>
      <c r="O65" s="152">
        <v>1</v>
      </c>
      <c r="P65" s="153">
        <v>49368878</v>
      </c>
      <c r="Q65" s="162"/>
      <c r="R65" s="162"/>
      <c r="S65" s="162"/>
      <c r="T65" s="162"/>
      <c r="U65" s="163"/>
      <c r="V65" s="130"/>
      <c r="W65" s="130"/>
      <c r="X65" s="130"/>
      <c r="Y65" s="121">
        <f t="shared" si="2"/>
        <v>49368878</v>
      </c>
    </row>
    <row r="66" spans="1:25" ht="52.5" customHeight="1" x14ac:dyDescent="0.25">
      <c r="A66" s="99"/>
      <c r="B66" s="62"/>
      <c r="C66" s="62"/>
      <c r="D66" s="158" t="s">
        <v>408</v>
      </c>
      <c r="E66" s="83" t="s">
        <v>451</v>
      </c>
      <c r="F66" s="87" t="s">
        <v>14</v>
      </c>
      <c r="G66" s="2" t="s">
        <v>18</v>
      </c>
      <c r="H66" s="92" t="s">
        <v>514</v>
      </c>
      <c r="I66" s="160" t="s">
        <v>568</v>
      </c>
      <c r="J66" s="160" t="s">
        <v>568</v>
      </c>
      <c r="K66" s="151">
        <v>25</v>
      </c>
      <c r="L66" s="152">
        <v>0.25</v>
      </c>
      <c r="M66" s="152">
        <v>0.25</v>
      </c>
      <c r="N66" s="152">
        <v>0.25</v>
      </c>
      <c r="O66" s="152">
        <v>1</v>
      </c>
      <c r="P66" s="153">
        <v>20000000</v>
      </c>
      <c r="Q66" s="162"/>
      <c r="R66" s="162"/>
      <c r="S66" s="162"/>
      <c r="T66" s="162"/>
      <c r="U66" s="163"/>
      <c r="V66" s="130"/>
      <c r="W66" s="130"/>
      <c r="X66" s="130"/>
      <c r="Y66" s="121">
        <f t="shared" si="2"/>
        <v>20000000</v>
      </c>
    </row>
    <row r="67" spans="1:25" ht="24.75" customHeight="1" x14ac:dyDescent="0.25">
      <c r="A67" s="99"/>
      <c r="B67" s="62"/>
      <c r="C67" s="62"/>
      <c r="D67" s="165" t="s">
        <v>409</v>
      </c>
      <c r="E67" s="182" t="s">
        <v>382</v>
      </c>
      <c r="F67" s="183" t="s">
        <v>14</v>
      </c>
      <c r="G67" s="57" t="s">
        <v>18</v>
      </c>
      <c r="H67" s="184" t="s">
        <v>510</v>
      </c>
      <c r="I67" s="182" t="s">
        <v>383</v>
      </c>
      <c r="J67" s="168">
        <v>180</v>
      </c>
      <c r="K67" s="151">
        <v>25</v>
      </c>
      <c r="L67" s="152">
        <v>0.25</v>
      </c>
      <c r="M67" s="152">
        <v>0.25</v>
      </c>
      <c r="N67" s="152">
        <v>0.25</v>
      </c>
      <c r="O67" s="152">
        <v>1</v>
      </c>
      <c r="P67" s="108">
        <v>156000000</v>
      </c>
      <c r="Q67" s="162"/>
      <c r="R67" s="162"/>
      <c r="S67" s="162"/>
      <c r="T67" s="162"/>
      <c r="U67" s="163"/>
      <c r="V67" s="130"/>
      <c r="W67" s="130"/>
      <c r="X67" s="130"/>
      <c r="Y67" s="121">
        <f>P67</f>
        <v>156000000</v>
      </c>
    </row>
    <row r="68" spans="1:25" ht="24.75" customHeight="1" x14ac:dyDescent="0.25">
      <c r="A68" s="99"/>
      <c r="B68" s="62"/>
      <c r="C68" s="62"/>
      <c r="D68" s="185"/>
      <c r="E68" s="186"/>
      <c r="F68" s="187"/>
      <c r="G68" s="65"/>
      <c r="H68" s="184" t="s">
        <v>511</v>
      </c>
      <c r="I68" s="186"/>
      <c r="J68" s="188"/>
      <c r="K68" s="151">
        <v>25</v>
      </c>
      <c r="L68" s="152">
        <v>0.25</v>
      </c>
      <c r="M68" s="152">
        <v>0.25</v>
      </c>
      <c r="N68" s="152">
        <v>0.25</v>
      </c>
      <c r="O68" s="152">
        <v>1</v>
      </c>
      <c r="P68" s="108">
        <v>44000000</v>
      </c>
      <c r="Q68" s="162"/>
      <c r="R68" s="162"/>
      <c r="S68" s="162"/>
      <c r="T68" s="162"/>
      <c r="U68" s="163"/>
      <c r="V68" s="130"/>
      <c r="W68" s="130"/>
      <c r="X68" s="130"/>
      <c r="Y68" s="121">
        <f t="shared" ref="Y68:Y71" si="3">P68</f>
        <v>44000000</v>
      </c>
    </row>
    <row r="69" spans="1:25" ht="24.75" customHeight="1" x14ac:dyDescent="0.25">
      <c r="A69" s="99"/>
      <c r="B69" s="62"/>
      <c r="C69" s="62"/>
      <c r="D69" s="185"/>
      <c r="E69" s="186"/>
      <c r="F69" s="187"/>
      <c r="G69" s="65"/>
      <c r="H69" s="184" t="s">
        <v>512</v>
      </c>
      <c r="I69" s="186"/>
      <c r="J69" s="188"/>
      <c r="K69" s="151">
        <v>25</v>
      </c>
      <c r="L69" s="152">
        <v>0.25</v>
      </c>
      <c r="M69" s="152">
        <v>0.25</v>
      </c>
      <c r="N69" s="152">
        <v>0.25</v>
      </c>
      <c r="O69" s="152">
        <v>1</v>
      </c>
      <c r="P69" s="108">
        <v>44000000</v>
      </c>
      <c r="Q69" s="162"/>
      <c r="R69" s="162"/>
      <c r="S69" s="162"/>
      <c r="T69" s="162"/>
      <c r="U69" s="163"/>
      <c r="V69" s="130"/>
      <c r="W69" s="130"/>
      <c r="X69" s="130"/>
      <c r="Y69" s="121">
        <f t="shared" si="3"/>
        <v>44000000</v>
      </c>
    </row>
    <row r="70" spans="1:25" ht="24.75" customHeight="1" x14ac:dyDescent="0.25">
      <c r="A70" s="99"/>
      <c r="B70" s="62"/>
      <c r="C70" s="62"/>
      <c r="D70" s="185"/>
      <c r="E70" s="186"/>
      <c r="F70" s="187"/>
      <c r="G70" s="65"/>
      <c r="H70" s="189" t="s">
        <v>513</v>
      </c>
      <c r="I70" s="186"/>
      <c r="J70" s="188"/>
      <c r="K70" s="151">
        <v>25</v>
      </c>
      <c r="L70" s="152">
        <v>0.25</v>
      </c>
      <c r="M70" s="152">
        <v>0.25</v>
      </c>
      <c r="N70" s="152">
        <v>0.25</v>
      </c>
      <c r="O70" s="152">
        <v>1</v>
      </c>
      <c r="P70" s="190">
        <v>37400000</v>
      </c>
      <c r="Q70" s="162"/>
      <c r="R70" s="162"/>
      <c r="S70" s="162"/>
      <c r="T70" s="162"/>
      <c r="U70" s="163"/>
      <c r="V70" s="130"/>
      <c r="W70" s="130"/>
      <c r="X70" s="130"/>
      <c r="Y70" s="121">
        <f t="shared" si="3"/>
        <v>37400000</v>
      </c>
    </row>
    <row r="71" spans="1:25" ht="24.75" customHeight="1" thickBot="1" x14ac:dyDescent="0.3">
      <c r="A71" s="99"/>
      <c r="B71" s="62"/>
      <c r="C71" s="62"/>
      <c r="D71" s="172"/>
      <c r="E71" s="191"/>
      <c r="F71" s="192"/>
      <c r="G71" s="73"/>
      <c r="H71" s="193"/>
      <c r="I71" s="191"/>
      <c r="J71" s="175"/>
      <c r="K71" s="151">
        <v>25</v>
      </c>
      <c r="L71" s="152">
        <v>0.25</v>
      </c>
      <c r="M71" s="152">
        <v>0.25</v>
      </c>
      <c r="N71" s="152">
        <v>0.25</v>
      </c>
      <c r="O71" s="152">
        <v>1</v>
      </c>
      <c r="P71" s="104">
        <v>11000000</v>
      </c>
      <c r="Q71" s="162"/>
      <c r="R71" s="162"/>
      <c r="S71" s="162"/>
      <c r="T71" s="162"/>
      <c r="U71" s="163"/>
      <c r="V71" s="130"/>
      <c r="W71" s="130"/>
      <c r="X71" s="130"/>
      <c r="Y71" s="121">
        <f t="shared" si="3"/>
        <v>11000000</v>
      </c>
    </row>
    <row r="72" spans="1:25" ht="46.5" customHeight="1" x14ac:dyDescent="0.25">
      <c r="A72" s="99"/>
      <c r="B72" s="62"/>
      <c r="C72" s="50"/>
      <c r="D72" s="194" t="s">
        <v>480</v>
      </c>
      <c r="E72" s="195" t="s">
        <v>484</v>
      </c>
      <c r="F72" s="196" t="s">
        <v>14</v>
      </c>
      <c r="G72" s="2" t="s">
        <v>18</v>
      </c>
      <c r="H72" s="195" t="s">
        <v>481</v>
      </c>
      <c r="I72" s="197" t="s">
        <v>482</v>
      </c>
      <c r="J72" s="161">
        <v>24</v>
      </c>
      <c r="K72" s="151">
        <v>6</v>
      </c>
      <c r="L72" s="151">
        <v>6</v>
      </c>
      <c r="M72" s="151">
        <v>6</v>
      </c>
      <c r="N72" s="151">
        <v>6</v>
      </c>
      <c r="O72" s="151">
        <v>24</v>
      </c>
      <c r="P72" s="190" t="s">
        <v>483</v>
      </c>
      <c r="Q72" s="162"/>
      <c r="R72" s="162"/>
      <c r="S72" s="162"/>
      <c r="T72" s="162"/>
      <c r="U72" s="163"/>
      <c r="V72" s="130"/>
      <c r="W72" s="130"/>
      <c r="X72" s="130"/>
      <c r="Y72" s="121">
        <v>33880000</v>
      </c>
    </row>
    <row r="73" spans="1:25" ht="40.5" customHeight="1" x14ac:dyDescent="0.25">
      <c r="A73" s="99"/>
      <c r="B73" s="62"/>
      <c r="C73" s="24" t="s">
        <v>410</v>
      </c>
      <c r="D73" s="198" t="s">
        <v>411</v>
      </c>
      <c r="E73" s="52" t="s">
        <v>187</v>
      </c>
      <c r="F73" s="199" t="s">
        <v>594</v>
      </c>
      <c r="G73" s="2" t="s">
        <v>18</v>
      </c>
      <c r="H73" s="200" t="s">
        <v>515</v>
      </c>
      <c r="I73" s="197" t="s">
        <v>515</v>
      </c>
      <c r="J73" s="151" t="s">
        <v>569</v>
      </c>
      <c r="K73" s="151">
        <v>25</v>
      </c>
      <c r="L73" s="152">
        <v>0.25</v>
      </c>
      <c r="M73" s="152">
        <v>0.25</v>
      </c>
      <c r="N73" s="152">
        <v>0.25</v>
      </c>
      <c r="O73" s="152">
        <v>1</v>
      </c>
      <c r="P73" s="190">
        <v>50000000</v>
      </c>
      <c r="Q73" s="162"/>
      <c r="R73" s="162"/>
      <c r="S73" s="162"/>
      <c r="T73" s="162"/>
      <c r="U73" s="163"/>
      <c r="V73" s="130"/>
      <c r="W73" s="130"/>
      <c r="X73" s="130"/>
      <c r="Y73" s="121">
        <f>P73</f>
        <v>50000000</v>
      </c>
    </row>
    <row r="74" spans="1:25" ht="24.75" customHeight="1" x14ac:dyDescent="0.25">
      <c r="A74" s="99"/>
      <c r="B74" s="62"/>
      <c r="C74" s="24"/>
      <c r="D74" s="198" t="s">
        <v>412</v>
      </c>
      <c r="E74" s="200" t="s">
        <v>392</v>
      </c>
      <c r="F74" s="199" t="s">
        <v>594</v>
      </c>
      <c r="G74" s="2" t="s">
        <v>18</v>
      </c>
      <c r="H74" s="200" t="s">
        <v>392</v>
      </c>
      <c r="I74" s="197" t="s">
        <v>516</v>
      </c>
      <c r="J74" s="151" t="s">
        <v>569</v>
      </c>
      <c r="K74" s="151">
        <v>25</v>
      </c>
      <c r="L74" s="152">
        <v>0.25</v>
      </c>
      <c r="M74" s="152">
        <v>0.25</v>
      </c>
      <c r="N74" s="152">
        <v>0.25</v>
      </c>
      <c r="O74" s="152">
        <v>1</v>
      </c>
      <c r="P74" s="190">
        <v>50000000</v>
      </c>
      <c r="Q74" s="162"/>
      <c r="R74" s="162"/>
      <c r="S74" s="162"/>
      <c r="T74" s="162"/>
      <c r="U74" s="163"/>
      <c r="V74" s="130"/>
      <c r="W74" s="130"/>
      <c r="X74" s="130"/>
      <c r="Y74" s="121">
        <f t="shared" ref="Y74:Y79" si="4">P74</f>
        <v>50000000</v>
      </c>
    </row>
    <row r="75" spans="1:25" ht="123" customHeight="1" x14ac:dyDescent="0.25">
      <c r="A75" s="99"/>
      <c r="B75" s="62"/>
      <c r="C75" s="24"/>
      <c r="D75" s="198" t="s">
        <v>413</v>
      </c>
      <c r="E75" s="52" t="s">
        <v>393</v>
      </c>
      <c r="F75" s="199" t="s">
        <v>594</v>
      </c>
      <c r="G75" s="2" t="s">
        <v>18</v>
      </c>
      <c r="H75" s="200" t="s">
        <v>517</v>
      </c>
      <c r="I75" s="197" t="s">
        <v>517</v>
      </c>
      <c r="J75" s="161" t="s">
        <v>570</v>
      </c>
      <c r="K75" s="151">
        <v>25</v>
      </c>
      <c r="L75" s="152">
        <v>0.25</v>
      </c>
      <c r="M75" s="152">
        <v>0.25</v>
      </c>
      <c r="N75" s="152">
        <v>0.25</v>
      </c>
      <c r="O75" s="152">
        <v>1</v>
      </c>
      <c r="P75" s="190">
        <v>50000000</v>
      </c>
      <c r="Q75" s="162"/>
      <c r="R75" s="162"/>
      <c r="S75" s="162"/>
      <c r="T75" s="162"/>
      <c r="U75" s="163"/>
      <c r="V75" s="130"/>
      <c r="W75" s="130"/>
      <c r="X75" s="130"/>
      <c r="Y75" s="121">
        <f t="shared" si="4"/>
        <v>50000000</v>
      </c>
    </row>
    <row r="76" spans="1:25" ht="45.75" customHeight="1" x14ac:dyDescent="0.25">
      <c r="A76" s="99"/>
      <c r="B76" s="62"/>
      <c r="C76" s="24"/>
      <c r="D76" s="198" t="s">
        <v>414</v>
      </c>
      <c r="E76" s="52" t="s">
        <v>188</v>
      </c>
      <c r="F76" s="199" t="s">
        <v>14</v>
      </c>
      <c r="G76" s="2" t="s">
        <v>18</v>
      </c>
      <c r="H76" s="195" t="s">
        <v>518</v>
      </c>
      <c r="I76" s="197" t="s">
        <v>521</v>
      </c>
      <c r="J76" s="161" t="s">
        <v>571</v>
      </c>
      <c r="K76" s="151">
        <v>25</v>
      </c>
      <c r="L76" s="152">
        <v>0.25</v>
      </c>
      <c r="M76" s="152">
        <v>0.25</v>
      </c>
      <c r="N76" s="152">
        <v>0.25</v>
      </c>
      <c r="O76" s="152">
        <v>1</v>
      </c>
      <c r="P76" s="190">
        <v>60000000</v>
      </c>
      <c r="Q76" s="162"/>
      <c r="R76" s="162"/>
      <c r="S76" s="162"/>
      <c r="T76" s="162"/>
      <c r="U76" s="163"/>
      <c r="V76" s="130"/>
      <c r="W76" s="130"/>
      <c r="X76" s="130"/>
      <c r="Y76" s="121">
        <f t="shared" si="4"/>
        <v>60000000</v>
      </c>
    </row>
    <row r="77" spans="1:25" ht="186" customHeight="1" x14ac:dyDescent="0.25">
      <c r="A77" s="99"/>
      <c r="B77" s="62"/>
      <c r="C77" s="24"/>
      <c r="D77" s="198" t="s">
        <v>415</v>
      </c>
      <c r="E77" s="52" t="s">
        <v>189</v>
      </c>
      <c r="F77" s="199" t="s">
        <v>14</v>
      </c>
      <c r="G77" s="2" t="s">
        <v>18</v>
      </c>
      <c r="H77" s="200" t="s">
        <v>519</v>
      </c>
      <c r="I77" s="201" t="s">
        <v>522</v>
      </c>
      <c r="J77" s="161" t="s">
        <v>572</v>
      </c>
      <c r="K77" s="151">
        <v>25</v>
      </c>
      <c r="L77" s="152">
        <v>0.25</v>
      </c>
      <c r="M77" s="152">
        <v>0.25</v>
      </c>
      <c r="N77" s="152">
        <v>0.25</v>
      </c>
      <c r="O77" s="152">
        <v>1</v>
      </c>
      <c r="P77" s="190">
        <v>93000000</v>
      </c>
      <c r="Q77" s="162"/>
      <c r="R77" s="162"/>
      <c r="S77" s="162"/>
      <c r="T77" s="162"/>
      <c r="U77" s="163"/>
      <c r="V77" s="130"/>
      <c r="W77" s="130"/>
      <c r="X77" s="130"/>
      <c r="Y77" s="121">
        <f t="shared" si="4"/>
        <v>93000000</v>
      </c>
    </row>
    <row r="78" spans="1:25" ht="40.5" customHeight="1" x14ac:dyDescent="0.25">
      <c r="A78" s="99"/>
      <c r="B78" s="62"/>
      <c r="C78" s="24"/>
      <c r="D78" s="198" t="s">
        <v>416</v>
      </c>
      <c r="E78" s="52" t="s">
        <v>303</v>
      </c>
      <c r="F78" s="199" t="s">
        <v>14</v>
      </c>
      <c r="G78" s="2" t="s">
        <v>18</v>
      </c>
      <c r="H78" s="195" t="s">
        <v>520</v>
      </c>
      <c r="I78" s="197" t="s">
        <v>523</v>
      </c>
      <c r="J78" s="161" t="s">
        <v>573</v>
      </c>
      <c r="K78" s="151">
        <v>25</v>
      </c>
      <c r="L78" s="152">
        <v>0.25</v>
      </c>
      <c r="M78" s="152">
        <v>0.25</v>
      </c>
      <c r="N78" s="152">
        <v>0.25</v>
      </c>
      <c r="O78" s="152">
        <v>1</v>
      </c>
      <c r="P78" s="190">
        <v>50000000</v>
      </c>
      <c r="Q78" s="162"/>
      <c r="R78" s="162"/>
      <c r="S78" s="162"/>
      <c r="T78" s="162"/>
      <c r="U78" s="163"/>
      <c r="V78" s="130"/>
      <c r="W78" s="130"/>
      <c r="X78" s="130"/>
      <c r="Y78" s="121">
        <f t="shared" si="4"/>
        <v>50000000</v>
      </c>
    </row>
    <row r="79" spans="1:25" ht="210.75" customHeight="1" x14ac:dyDescent="0.25">
      <c r="A79" s="99"/>
      <c r="B79" s="62"/>
      <c r="C79" s="24" t="s">
        <v>417</v>
      </c>
      <c r="D79" s="158" t="s">
        <v>418</v>
      </c>
      <c r="E79" s="52" t="s">
        <v>164</v>
      </c>
      <c r="F79" s="87" t="s">
        <v>14</v>
      </c>
      <c r="G79" s="2" t="s">
        <v>18</v>
      </c>
      <c r="H79" s="79" t="s">
        <v>494</v>
      </c>
      <c r="I79" s="14" t="s">
        <v>565</v>
      </c>
      <c r="J79" s="151" t="s">
        <v>574</v>
      </c>
      <c r="K79" s="152">
        <v>0.25</v>
      </c>
      <c r="L79" s="152">
        <v>0.25</v>
      </c>
      <c r="M79" s="152">
        <v>0.25</v>
      </c>
      <c r="N79" s="152">
        <v>0.25</v>
      </c>
      <c r="O79" s="152">
        <v>1</v>
      </c>
      <c r="P79" s="153"/>
      <c r="Q79" s="121"/>
      <c r="R79" s="121"/>
      <c r="S79" s="125"/>
      <c r="T79" s="125"/>
      <c r="U79" s="154"/>
      <c r="V79" s="121"/>
      <c r="W79" s="121"/>
      <c r="X79" s="121"/>
      <c r="Y79" s="121">
        <f t="shared" si="4"/>
        <v>0</v>
      </c>
    </row>
    <row r="80" spans="1:25" ht="27" customHeight="1" x14ac:dyDescent="0.25">
      <c r="A80" s="99"/>
      <c r="B80" s="62"/>
      <c r="C80" s="24"/>
      <c r="D80" s="202" t="s">
        <v>419</v>
      </c>
      <c r="E80" s="55" t="s">
        <v>165</v>
      </c>
      <c r="F80" s="58" t="s">
        <v>14</v>
      </c>
      <c r="G80" s="57" t="s">
        <v>18</v>
      </c>
      <c r="H80" s="57" t="s">
        <v>166</v>
      </c>
      <c r="I80" s="168" t="s">
        <v>167</v>
      </c>
      <c r="J80" s="168" t="s">
        <v>168</v>
      </c>
      <c r="K80" s="168"/>
      <c r="L80" s="168"/>
      <c r="M80" s="169">
        <v>0.5</v>
      </c>
      <c r="N80" s="169">
        <v>0.5</v>
      </c>
      <c r="O80" s="169">
        <v>1</v>
      </c>
      <c r="P80" s="170">
        <v>771894</v>
      </c>
      <c r="Q80" s="121"/>
      <c r="R80" s="121"/>
      <c r="S80" s="125"/>
      <c r="T80" s="125"/>
      <c r="U80" s="154"/>
      <c r="V80" s="121"/>
      <c r="W80" s="171">
        <v>406000000</v>
      </c>
      <c r="X80" s="171">
        <v>173228106</v>
      </c>
      <c r="Y80" s="203">
        <f>P80+W80+X80</f>
        <v>580000000</v>
      </c>
    </row>
    <row r="81" spans="1:25" ht="39" customHeight="1" x14ac:dyDescent="0.25">
      <c r="A81" s="99"/>
      <c r="B81" s="62"/>
      <c r="C81" s="24"/>
      <c r="D81" s="202"/>
      <c r="E81" s="71"/>
      <c r="F81" s="74"/>
      <c r="G81" s="73"/>
      <c r="H81" s="73"/>
      <c r="I81" s="175"/>
      <c r="J81" s="175"/>
      <c r="K81" s="175"/>
      <c r="L81" s="175"/>
      <c r="M81" s="176"/>
      <c r="N81" s="175"/>
      <c r="O81" s="175"/>
      <c r="P81" s="177"/>
      <c r="Q81" s="155"/>
      <c r="R81" s="155"/>
      <c r="S81" s="156"/>
      <c r="T81" s="156"/>
      <c r="U81" s="157"/>
      <c r="V81" s="121"/>
      <c r="W81" s="178"/>
      <c r="X81" s="178"/>
      <c r="Y81" s="204"/>
    </row>
    <row r="82" spans="1:25" ht="55.5" customHeight="1" x14ac:dyDescent="0.25">
      <c r="A82" s="99"/>
      <c r="B82" s="62"/>
      <c r="C82" s="24"/>
      <c r="D82" s="198" t="s">
        <v>420</v>
      </c>
      <c r="E82" s="205" t="s">
        <v>182</v>
      </c>
      <c r="F82" s="206" t="s">
        <v>14</v>
      </c>
      <c r="G82" s="207" t="s">
        <v>18</v>
      </c>
      <c r="H82" s="205" t="s">
        <v>488</v>
      </c>
      <c r="I82" s="208"/>
      <c r="J82" s="208"/>
      <c r="K82" s="209">
        <v>0.25</v>
      </c>
      <c r="L82" s="209">
        <v>0.25</v>
      </c>
      <c r="M82" s="209">
        <v>0.25</v>
      </c>
      <c r="N82" s="209">
        <v>0.25</v>
      </c>
      <c r="O82" s="209">
        <f>K82+L82+M82+N82</f>
        <v>1</v>
      </c>
      <c r="P82" s="153"/>
      <c r="Q82" s="155"/>
      <c r="R82" s="155"/>
      <c r="S82" s="156"/>
      <c r="T82" s="156"/>
      <c r="U82" s="157"/>
      <c r="V82" s="121"/>
      <c r="W82" s="121"/>
      <c r="X82" s="121">
        <v>239953867</v>
      </c>
      <c r="Y82" s="121">
        <v>239953867</v>
      </c>
    </row>
    <row r="83" spans="1:25" ht="155.25" customHeight="1" x14ac:dyDescent="0.25">
      <c r="A83" s="99"/>
      <c r="B83" s="62"/>
      <c r="C83" s="210" t="s">
        <v>421</v>
      </c>
      <c r="D83" s="198" t="s">
        <v>422</v>
      </c>
      <c r="E83" s="83" t="s">
        <v>181</v>
      </c>
      <c r="F83" s="87" t="s">
        <v>14</v>
      </c>
      <c r="G83" s="207" t="s">
        <v>18</v>
      </c>
      <c r="H83" s="83" t="s">
        <v>527</v>
      </c>
      <c r="I83" s="14" t="s">
        <v>575</v>
      </c>
      <c r="J83" s="211" t="s">
        <v>575</v>
      </c>
      <c r="K83" s="151">
        <v>25</v>
      </c>
      <c r="L83" s="151">
        <v>25</v>
      </c>
      <c r="M83" s="151">
        <v>25</v>
      </c>
      <c r="N83" s="152">
        <v>0.25</v>
      </c>
      <c r="O83" s="152">
        <v>1</v>
      </c>
      <c r="P83" s="153" t="s">
        <v>592</v>
      </c>
      <c r="Q83" s="155"/>
      <c r="R83" s="155"/>
      <c r="S83" s="155"/>
      <c r="T83" s="155"/>
      <c r="U83" s="157"/>
      <c r="V83" s="121"/>
      <c r="W83" s="121"/>
      <c r="X83" s="121"/>
      <c r="Y83" s="121"/>
    </row>
    <row r="84" spans="1:25" ht="78" customHeight="1" x14ac:dyDescent="0.25">
      <c r="A84" s="99"/>
      <c r="B84" s="62"/>
      <c r="C84" s="210" t="s">
        <v>423</v>
      </c>
      <c r="D84" s="198" t="s">
        <v>424</v>
      </c>
      <c r="E84" s="83" t="s">
        <v>183</v>
      </c>
      <c r="F84" s="87" t="s">
        <v>14</v>
      </c>
      <c r="G84" s="207" t="s">
        <v>18</v>
      </c>
      <c r="H84" s="52" t="s">
        <v>492</v>
      </c>
      <c r="I84" s="14" t="s">
        <v>576</v>
      </c>
      <c r="J84" s="211" t="s">
        <v>577</v>
      </c>
      <c r="K84" s="151">
        <v>25</v>
      </c>
      <c r="L84" s="151">
        <v>25</v>
      </c>
      <c r="M84" s="151">
        <v>25</v>
      </c>
      <c r="N84" s="152">
        <v>0.25</v>
      </c>
      <c r="O84" s="152">
        <v>1</v>
      </c>
      <c r="P84" s="153"/>
      <c r="Q84" s="155"/>
      <c r="R84" s="155"/>
      <c r="S84" s="155"/>
      <c r="T84" s="155"/>
      <c r="U84" s="157"/>
      <c r="V84" s="121"/>
      <c r="W84" s="121"/>
      <c r="X84" s="121">
        <v>714000500</v>
      </c>
      <c r="Y84" s="121">
        <v>714000500</v>
      </c>
    </row>
    <row r="85" spans="1:25" ht="71.25" customHeight="1" x14ac:dyDescent="0.25">
      <c r="A85" s="99"/>
      <c r="B85" s="62"/>
      <c r="C85" s="24" t="s">
        <v>425</v>
      </c>
      <c r="D85" s="194" t="s">
        <v>426</v>
      </c>
      <c r="E85" s="212" t="s">
        <v>184</v>
      </c>
      <c r="F85" s="87" t="s">
        <v>14</v>
      </c>
      <c r="G85" s="207" t="s">
        <v>18</v>
      </c>
      <c r="H85" s="213" t="s">
        <v>528</v>
      </c>
      <c r="I85" s="14" t="s">
        <v>578</v>
      </c>
      <c r="J85" s="14" t="s">
        <v>578</v>
      </c>
      <c r="K85" s="151">
        <v>25</v>
      </c>
      <c r="L85" s="152">
        <v>0.25</v>
      </c>
      <c r="M85" s="151">
        <v>25</v>
      </c>
      <c r="N85" s="152">
        <v>0.25</v>
      </c>
      <c r="O85" s="152">
        <v>1</v>
      </c>
      <c r="P85" s="153">
        <v>74800000</v>
      </c>
      <c r="Q85" s="203"/>
      <c r="R85" s="155"/>
      <c r="S85" s="203"/>
      <c r="T85" s="203"/>
      <c r="U85" s="214"/>
      <c r="V85" s="215"/>
      <c r="W85" s="121"/>
      <c r="X85" s="121"/>
      <c r="Y85" s="121">
        <v>74800000</v>
      </c>
    </row>
    <row r="86" spans="1:25" ht="41.25" customHeight="1" x14ac:dyDescent="0.25">
      <c r="A86" s="99"/>
      <c r="B86" s="62"/>
      <c r="C86" s="24"/>
      <c r="D86" s="194" t="s">
        <v>427</v>
      </c>
      <c r="E86" s="216" t="s">
        <v>169</v>
      </c>
      <c r="F86" s="87" t="s">
        <v>14</v>
      </c>
      <c r="G86" s="207" t="s">
        <v>18</v>
      </c>
      <c r="H86" s="14" t="s">
        <v>529</v>
      </c>
      <c r="I86" s="14" t="s">
        <v>578</v>
      </c>
      <c r="J86" s="14" t="s">
        <v>578</v>
      </c>
      <c r="K86" s="151">
        <v>25</v>
      </c>
      <c r="L86" s="152">
        <v>0.25</v>
      </c>
      <c r="M86" s="151">
        <v>25</v>
      </c>
      <c r="N86" s="152">
        <v>0.25</v>
      </c>
      <c r="O86" s="152">
        <v>1</v>
      </c>
      <c r="P86" s="153">
        <v>7260000</v>
      </c>
      <c r="Q86" s="217"/>
      <c r="R86" s="218"/>
      <c r="S86" s="217"/>
      <c r="T86" s="217"/>
      <c r="U86" s="219"/>
      <c r="V86" s="215"/>
      <c r="W86" s="121"/>
      <c r="X86" s="121"/>
      <c r="Y86" s="121">
        <f>P86</f>
        <v>7260000</v>
      </c>
    </row>
    <row r="87" spans="1:25" ht="39" customHeight="1" x14ac:dyDescent="0.25">
      <c r="A87" s="99"/>
      <c r="B87" s="62"/>
      <c r="C87" s="24"/>
      <c r="D87" s="194" t="s">
        <v>428</v>
      </c>
      <c r="E87" s="216" t="s">
        <v>170</v>
      </c>
      <c r="F87" s="87" t="s">
        <v>14</v>
      </c>
      <c r="G87" s="207" t="s">
        <v>18</v>
      </c>
      <c r="H87" s="14" t="s">
        <v>530</v>
      </c>
      <c r="I87" s="14" t="s">
        <v>578</v>
      </c>
      <c r="J87" s="14" t="s">
        <v>578</v>
      </c>
      <c r="K87" s="151">
        <v>25</v>
      </c>
      <c r="L87" s="152">
        <v>0.25</v>
      </c>
      <c r="M87" s="151">
        <v>25</v>
      </c>
      <c r="N87" s="152">
        <v>0.25</v>
      </c>
      <c r="O87" s="152">
        <v>1</v>
      </c>
      <c r="P87" s="153">
        <v>7260000</v>
      </c>
      <c r="Q87" s="217"/>
      <c r="R87" s="218"/>
      <c r="S87" s="217"/>
      <c r="T87" s="217"/>
      <c r="U87" s="219"/>
      <c r="V87" s="215"/>
      <c r="W87" s="121"/>
      <c r="X87" s="121"/>
      <c r="Y87" s="121">
        <f>P87</f>
        <v>7260000</v>
      </c>
    </row>
    <row r="88" spans="1:25" ht="23.25" customHeight="1" x14ac:dyDescent="0.25">
      <c r="A88" s="99"/>
      <c r="B88" s="62"/>
      <c r="C88" s="24"/>
      <c r="D88" s="194" t="s">
        <v>429</v>
      </c>
      <c r="E88" s="220" t="s">
        <v>186</v>
      </c>
      <c r="F88" s="87" t="s">
        <v>594</v>
      </c>
      <c r="G88" s="207" t="s">
        <v>18</v>
      </c>
      <c r="H88" s="14" t="s">
        <v>531</v>
      </c>
      <c r="I88" s="14" t="s">
        <v>578</v>
      </c>
      <c r="J88" s="14" t="s">
        <v>578</v>
      </c>
      <c r="K88" s="151">
        <v>25</v>
      </c>
      <c r="L88" s="152">
        <v>0.25</v>
      </c>
      <c r="M88" s="151">
        <v>25</v>
      </c>
      <c r="N88" s="152">
        <v>0.25</v>
      </c>
      <c r="O88" s="152">
        <v>1</v>
      </c>
      <c r="P88" s="153">
        <v>30250000</v>
      </c>
      <c r="Q88" s="217"/>
      <c r="R88" s="218"/>
      <c r="S88" s="217"/>
      <c r="T88" s="217"/>
      <c r="U88" s="219"/>
      <c r="V88" s="215"/>
      <c r="W88" s="121"/>
      <c r="X88" s="121"/>
      <c r="Y88" s="121">
        <f>P88</f>
        <v>30250000</v>
      </c>
    </row>
    <row r="89" spans="1:25" ht="45" customHeight="1" x14ac:dyDescent="0.25">
      <c r="A89" s="99"/>
      <c r="B89" s="62"/>
      <c r="C89" s="24"/>
      <c r="D89" s="194" t="s">
        <v>430</v>
      </c>
      <c r="E89" s="200" t="s">
        <v>185</v>
      </c>
      <c r="F89" s="87" t="s">
        <v>14</v>
      </c>
      <c r="G89" s="207" t="s">
        <v>18</v>
      </c>
      <c r="H89" s="213" t="s">
        <v>532</v>
      </c>
      <c r="I89" s="14" t="s">
        <v>578</v>
      </c>
      <c r="J89" s="14" t="s">
        <v>578</v>
      </c>
      <c r="K89" s="151">
        <v>25</v>
      </c>
      <c r="L89" s="152">
        <v>0.25</v>
      </c>
      <c r="M89" s="151">
        <v>25</v>
      </c>
      <c r="N89" s="152">
        <v>0.25</v>
      </c>
      <c r="O89" s="152">
        <v>1</v>
      </c>
      <c r="P89" s="153">
        <v>10000000</v>
      </c>
      <c r="Q89" s="204"/>
      <c r="R89" s="218"/>
      <c r="S89" s="204"/>
      <c r="T89" s="204"/>
      <c r="U89" s="221"/>
      <c r="V89" s="215"/>
      <c r="W89" s="121"/>
      <c r="X89" s="121"/>
      <c r="Y89" s="121">
        <f t="shared" ref="Y89:Y90" si="5">P89</f>
        <v>10000000</v>
      </c>
    </row>
    <row r="90" spans="1:25" ht="27.75" customHeight="1" x14ac:dyDescent="0.25">
      <c r="A90" s="99"/>
      <c r="B90" s="62"/>
      <c r="C90" s="116" t="s">
        <v>431</v>
      </c>
      <c r="D90" s="150" t="s">
        <v>432</v>
      </c>
      <c r="E90" s="222" t="s">
        <v>177</v>
      </c>
      <c r="F90" s="87" t="s">
        <v>14</v>
      </c>
      <c r="G90" s="207" t="s">
        <v>18</v>
      </c>
      <c r="H90" s="164" t="s">
        <v>533</v>
      </c>
      <c r="I90" s="14" t="s">
        <v>578</v>
      </c>
      <c r="J90" s="14" t="s">
        <v>578</v>
      </c>
      <c r="K90" s="151">
        <v>25</v>
      </c>
      <c r="L90" s="152">
        <v>0.25</v>
      </c>
      <c r="M90" s="151">
        <v>25</v>
      </c>
      <c r="N90" s="152">
        <v>0.25</v>
      </c>
      <c r="O90" s="152">
        <v>1</v>
      </c>
      <c r="P90" s="153">
        <v>1719070253</v>
      </c>
      <c r="Q90" s="223"/>
      <c r="R90" s="223"/>
      <c r="S90" s="223"/>
      <c r="T90" s="223"/>
      <c r="U90" s="224"/>
      <c r="V90" s="130"/>
      <c r="W90" s="130"/>
      <c r="X90" s="130"/>
      <c r="Y90" s="121">
        <f t="shared" si="5"/>
        <v>1719070253</v>
      </c>
    </row>
    <row r="91" spans="1:25" ht="36.75" customHeight="1" x14ac:dyDescent="0.25">
      <c r="A91" s="99"/>
      <c r="B91" s="62"/>
      <c r="C91" s="116"/>
      <c r="D91" s="150" t="s">
        <v>433</v>
      </c>
      <c r="E91" s="205" t="s">
        <v>344</v>
      </c>
      <c r="F91" s="87" t="s">
        <v>14</v>
      </c>
      <c r="G91" s="207" t="s">
        <v>18</v>
      </c>
      <c r="H91" s="164" t="s">
        <v>534</v>
      </c>
      <c r="I91" s="14" t="s">
        <v>578</v>
      </c>
      <c r="J91" s="14" t="s">
        <v>578</v>
      </c>
      <c r="K91" s="151">
        <v>25</v>
      </c>
      <c r="L91" s="152">
        <v>0.25</v>
      </c>
      <c r="M91" s="151">
        <v>25</v>
      </c>
      <c r="N91" s="152">
        <v>0.25</v>
      </c>
      <c r="O91" s="152">
        <v>1</v>
      </c>
      <c r="P91" s="153">
        <v>200011015</v>
      </c>
      <c r="Q91" s="223"/>
      <c r="R91" s="223"/>
      <c r="S91" s="223"/>
      <c r="T91" s="223"/>
      <c r="U91" s="224"/>
      <c r="V91" s="130"/>
      <c r="W91" s="130">
        <v>1329965162</v>
      </c>
      <c r="X91" s="130">
        <v>497318342</v>
      </c>
      <c r="Y91" s="48">
        <f>P91+W91+X91</f>
        <v>2027294519</v>
      </c>
    </row>
    <row r="92" spans="1:25" ht="24.75" customHeight="1" x14ac:dyDescent="0.25">
      <c r="A92" s="99"/>
      <c r="B92" s="62"/>
      <c r="C92" s="116"/>
      <c r="D92" s="150" t="s">
        <v>434</v>
      </c>
      <c r="E92" s="83" t="s">
        <v>194</v>
      </c>
      <c r="F92" s="87"/>
      <c r="G92" s="207" t="s">
        <v>18</v>
      </c>
      <c r="H92" s="164" t="s">
        <v>524</v>
      </c>
      <c r="I92" s="14" t="s">
        <v>525</v>
      </c>
      <c r="J92" s="151" t="s">
        <v>526</v>
      </c>
      <c r="K92" s="151">
        <v>800</v>
      </c>
      <c r="L92" s="151">
        <v>400</v>
      </c>
      <c r="M92" s="151">
        <v>800</v>
      </c>
      <c r="N92" s="151">
        <v>200</v>
      </c>
      <c r="O92" s="225">
        <v>100</v>
      </c>
      <c r="P92" s="153" t="s">
        <v>592</v>
      </c>
      <c r="Q92" s="130"/>
      <c r="R92" s="130"/>
      <c r="S92" s="130"/>
      <c r="T92" s="130"/>
      <c r="U92" s="226"/>
      <c r="V92" s="130"/>
      <c r="W92" s="130"/>
      <c r="X92" s="130"/>
      <c r="Y92" s="48"/>
    </row>
    <row r="93" spans="1:25" ht="24.75" customHeight="1" x14ac:dyDescent="0.25">
      <c r="A93" s="99"/>
      <c r="B93" s="62"/>
      <c r="C93" s="116" t="s">
        <v>435</v>
      </c>
      <c r="D93" s="150" t="s">
        <v>436</v>
      </c>
      <c r="E93" s="83" t="s">
        <v>171</v>
      </c>
      <c r="F93" s="87" t="s">
        <v>14</v>
      </c>
      <c r="G93" s="207" t="s">
        <v>18</v>
      </c>
      <c r="H93" s="164" t="s">
        <v>579</v>
      </c>
      <c r="I93" s="227" t="s">
        <v>584</v>
      </c>
      <c r="J93" s="151" t="s">
        <v>585</v>
      </c>
      <c r="K93" s="151">
        <v>25</v>
      </c>
      <c r="L93" s="151">
        <v>25</v>
      </c>
      <c r="M93" s="151">
        <v>25</v>
      </c>
      <c r="N93" s="151">
        <v>25</v>
      </c>
      <c r="O93" s="151">
        <v>100</v>
      </c>
      <c r="P93" s="228">
        <v>7260000</v>
      </c>
      <c r="Q93" s="229"/>
      <c r="R93" s="229"/>
      <c r="S93" s="229"/>
      <c r="T93" s="229"/>
      <c r="U93" s="230"/>
      <c r="V93" s="231"/>
      <c r="W93" s="232"/>
      <c r="X93" s="232"/>
      <c r="Y93" s="121">
        <f>P93</f>
        <v>7260000</v>
      </c>
    </row>
    <row r="94" spans="1:25" ht="52.5" customHeight="1" x14ac:dyDescent="0.25">
      <c r="A94" s="99"/>
      <c r="B94" s="62"/>
      <c r="C94" s="116"/>
      <c r="D94" s="150" t="s">
        <v>437</v>
      </c>
      <c r="E94" s="83" t="s">
        <v>172</v>
      </c>
      <c r="F94" s="87" t="s">
        <v>14</v>
      </c>
      <c r="G94" s="207" t="s">
        <v>18</v>
      </c>
      <c r="H94" s="164" t="s">
        <v>580</v>
      </c>
      <c r="I94" s="227" t="s">
        <v>586</v>
      </c>
      <c r="J94" s="151" t="s">
        <v>588</v>
      </c>
      <c r="K94" s="151">
        <v>25</v>
      </c>
      <c r="L94" s="151">
        <v>25</v>
      </c>
      <c r="M94" s="151">
        <v>25</v>
      </c>
      <c r="N94" s="151">
        <v>25</v>
      </c>
      <c r="O94" s="151">
        <v>100</v>
      </c>
      <c r="P94" s="228">
        <v>7260000</v>
      </c>
      <c r="Q94" s="233"/>
      <c r="R94" s="233"/>
      <c r="S94" s="233"/>
      <c r="T94" s="233"/>
      <c r="U94" s="234"/>
      <c r="V94" s="231"/>
      <c r="W94" s="232"/>
      <c r="X94" s="232"/>
      <c r="Y94" s="121">
        <f t="shared" ref="Y94:Y97" si="6">P94</f>
        <v>7260000</v>
      </c>
    </row>
    <row r="95" spans="1:25" ht="27.75" customHeight="1" x14ac:dyDescent="0.25">
      <c r="A95" s="99"/>
      <c r="B95" s="62"/>
      <c r="C95" s="116"/>
      <c r="D95" s="150" t="s">
        <v>438</v>
      </c>
      <c r="E95" s="83" t="s">
        <v>173</v>
      </c>
      <c r="F95" s="87" t="s">
        <v>14</v>
      </c>
      <c r="G95" s="207" t="s">
        <v>18</v>
      </c>
      <c r="H95" s="164" t="s">
        <v>581</v>
      </c>
      <c r="I95" s="235" t="s">
        <v>587</v>
      </c>
      <c r="J95" s="161">
        <v>48</v>
      </c>
      <c r="K95" s="236">
        <v>0.48</v>
      </c>
      <c r="L95" s="236">
        <v>0.45</v>
      </c>
      <c r="M95" s="236">
        <v>0.4</v>
      </c>
      <c r="N95" s="236">
        <v>0.3</v>
      </c>
      <c r="O95" s="237">
        <v>1</v>
      </c>
      <c r="P95" s="228">
        <v>7260000</v>
      </c>
      <c r="Q95" s="238"/>
      <c r="R95" s="238"/>
      <c r="S95" s="233"/>
      <c r="T95" s="233"/>
      <c r="U95" s="234"/>
      <c r="V95" s="231"/>
      <c r="W95" s="232"/>
      <c r="X95" s="232"/>
      <c r="Y95" s="121">
        <f t="shared" si="6"/>
        <v>7260000</v>
      </c>
    </row>
    <row r="96" spans="1:25" ht="21" customHeight="1" x14ac:dyDescent="0.25">
      <c r="A96" s="99"/>
      <c r="B96" s="62"/>
      <c r="C96" s="116"/>
      <c r="D96" s="150" t="s">
        <v>439</v>
      </c>
      <c r="E96" s="83" t="s">
        <v>174</v>
      </c>
      <c r="F96" s="84" t="s">
        <v>14</v>
      </c>
      <c r="G96" s="207" t="s">
        <v>18</v>
      </c>
      <c r="H96" s="164" t="s">
        <v>582</v>
      </c>
      <c r="I96" s="85" t="s">
        <v>589</v>
      </c>
      <c r="J96" s="84" t="s">
        <v>590</v>
      </c>
      <c r="K96" s="84">
        <v>2</v>
      </c>
      <c r="L96" s="84">
        <v>5</v>
      </c>
      <c r="M96" s="84">
        <v>10</v>
      </c>
      <c r="N96" s="84">
        <v>15</v>
      </c>
      <c r="O96" s="84">
        <f>K96+L96+N96</f>
        <v>22</v>
      </c>
      <c r="P96" s="228">
        <v>1500000</v>
      </c>
      <c r="Q96" s="232"/>
      <c r="R96" s="232"/>
      <c r="S96" s="232"/>
      <c r="T96" s="232"/>
      <c r="U96" s="239"/>
      <c r="V96" s="232"/>
      <c r="W96" s="232"/>
      <c r="X96" s="232"/>
      <c r="Y96" s="121">
        <f t="shared" si="6"/>
        <v>1500000</v>
      </c>
    </row>
    <row r="97" spans="1:25" ht="36.75" customHeight="1" x14ac:dyDescent="0.25">
      <c r="A97" s="99"/>
      <c r="B97" s="62"/>
      <c r="C97" s="116"/>
      <c r="D97" s="150" t="s">
        <v>440</v>
      </c>
      <c r="E97" s="83" t="s">
        <v>192</v>
      </c>
      <c r="F97" s="84" t="s">
        <v>14</v>
      </c>
      <c r="G97" s="207" t="s">
        <v>18</v>
      </c>
      <c r="H97" s="164" t="s">
        <v>583</v>
      </c>
      <c r="I97" s="85" t="s">
        <v>591</v>
      </c>
      <c r="J97" s="240">
        <v>1</v>
      </c>
      <c r="K97" s="84"/>
      <c r="L97" s="84"/>
      <c r="M97" s="84"/>
      <c r="N97" s="84">
        <v>100</v>
      </c>
      <c r="O97" s="84">
        <v>100</v>
      </c>
      <c r="P97" s="228">
        <v>2500000</v>
      </c>
      <c r="Q97" s="232"/>
      <c r="R97" s="232"/>
      <c r="S97" s="232"/>
      <c r="T97" s="232"/>
      <c r="U97" s="239"/>
      <c r="V97" s="232"/>
      <c r="W97" s="232"/>
      <c r="X97" s="232"/>
      <c r="Y97" s="121">
        <f t="shared" si="6"/>
        <v>2500000</v>
      </c>
    </row>
    <row r="98" spans="1:25" ht="37.5" customHeight="1" x14ac:dyDescent="0.25">
      <c r="A98" s="99"/>
      <c r="B98" s="50"/>
      <c r="C98" s="44" t="s">
        <v>441</v>
      </c>
      <c r="D98" s="150" t="s">
        <v>442</v>
      </c>
      <c r="E98" s="241" t="s">
        <v>175</v>
      </c>
      <c r="F98" s="242" t="s">
        <v>14</v>
      </c>
      <c r="G98" s="207" t="s">
        <v>18</v>
      </c>
      <c r="H98" s="243" t="s">
        <v>176</v>
      </c>
      <c r="I98" s="14" t="s">
        <v>482</v>
      </c>
      <c r="J98" s="244" t="s">
        <v>176</v>
      </c>
      <c r="K98" s="151"/>
      <c r="L98" s="151"/>
      <c r="M98" s="151"/>
      <c r="N98" s="245">
        <v>1</v>
      </c>
      <c r="O98" s="151"/>
      <c r="P98" s="246">
        <v>0</v>
      </c>
      <c r="Q98" s="218"/>
      <c r="R98" s="218"/>
      <c r="S98" s="218"/>
      <c r="T98" s="218">
        <v>0</v>
      </c>
      <c r="U98" s="247">
        <v>0</v>
      </c>
      <c r="V98" s="121">
        <v>0</v>
      </c>
      <c r="W98" s="121"/>
      <c r="X98" s="121">
        <v>214568871</v>
      </c>
      <c r="Y98" s="48">
        <v>214568871</v>
      </c>
    </row>
    <row r="99" spans="1:25" ht="83.25" customHeight="1" x14ac:dyDescent="0.25">
      <c r="A99" s="99"/>
      <c r="B99" s="43" t="s">
        <v>398</v>
      </c>
      <c r="C99" s="114" t="s">
        <v>399</v>
      </c>
      <c r="D99" s="150">
        <v>4.0999999999999996</v>
      </c>
      <c r="E99" s="248" t="s">
        <v>144</v>
      </c>
      <c r="F99" s="249" t="s">
        <v>14</v>
      </c>
      <c r="G99" s="207" t="s">
        <v>18</v>
      </c>
      <c r="H99" s="250" t="s">
        <v>145</v>
      </c>
      <c r="I99" s="251" t="s">
        <v>146</v>
      </c>
      <c r="J99" s="251" t="s">
        <v>195</v>
      </c>
      <c r="K99" s="252">
        <v>0.03</v>
      </c>
      <c r="L99" s="252">
        <v>0.03</v>
      </c>
      <c r="M99" s="252">
        <v>0.03</v>
      </c>
      <c r="N99" s="252">
        <v>0.03</v>
      </c>
      <c r="O99" s="253">
        <v>0.12</v>
      </c>
      <c r="P99" s="251"/>
      <c r="Q99" s="251"/>
      <c r="R99" s="251">
        <v>15000000</v>
      </c>
      <c r="S99" s="251"/>
      <c r="T99" s="251"/>
      <c r="U99" s="254"/>
      <c r="V99" s="114"/>
      <c r="W99" s="114"/>
      <c r="X99" s="114"/>
      <c r="Y99" s="121">
        <v>15000000</v>
      </c>
    </row>
    <row r="100" spans="1:25" ht="42.75" customHeight="1" x14ac:dyDescent="0.25">
      <c r="A100" s="99"/>
      <c r="B100" s="62"/>
      <c r="C100" s="116" t="s">
        <v>443</v>
      </c>
      <c r="D100" s="255" t="s">
        <v>444</v>
      </c>
      <c r="E100" s="57" t="s">
        <v>147</v>
      </c>
      <c r="F100" s="256" t="s">
        <v>14</v>
      </c>
      <c r="G100" s="58" t="s">
        <v>18</v>
      </c>
      <c r="H100" s="257" t="s">
        <v>148</v>
      </c>
      <c r="I100" s="258" t="s">
        <v>162</v>
      </c>
      <c r="J100" s="258" t="s">
        <v>149</v>
      </c>
      <c r="K100" s="171">
        <v>2</v>
      </c>
      <c r="L100" s="171">
        <v>3</v>
      </c>
      <c r="M100" s="171">
        <v>3</v>
      </c>
      <c r="N100" s="171">
        <v>4</v>
      </c>
      <c r="O100" s="171">
        <v>12</v>
      </c>
      <c r="P100" s="107">
        <v>9872500</v>
      </c>
      <c r="Q100" s="259"/>
      <c r="R100" s="259"/>
      <c r="S100" s="259"/>
      <c r="T100" s="259"/>
      <c r="U100" s="260"/>
      <c r="V100" s="261"/>
      <c r="W100" s="259"/>
      <c r="X100" s="259"/>
      <c r="Y100" s="262">
        <f>P100+P101+P102+P103</f>
        <v>105600000</v>
      </c>
    </row>
    <row r="101" spans="1:25" ht="65.25" customHeight="1" x14ac:dyDescent="0.25">
      <c r="A101" s="99"/>
      <c r="B101" s="62"/>
      <c r="C101" s="116"/>
      <c r="D101" s="263"/>
      <c r="E101" s="65"/>
      <c r="F101" s="264"/>
      <c r="G101" s="66"/>
      <c r="H101" s="265"/>
      <c r="I101" s="266"/>
      <c r="J101" s="266"/>
      <c r="K101" s="267"/>
      <c r="L101" s="267"/>
      <c r="M101" s="267"/>
      <c r="N101" s="267"/>
      <c r="O101" s="267"/>
      <c r="P101" s="107">
        <v>73111500</v>
      </c>
      <c r="Q101" s="268"/>
      <c r="R101" s="268"/>
      <c r="S101" s="268"/>
      <c r="T101" s="268"/>
      <c r="U101" s="269"/>
      <c r="V101" s="261"/>
      <c r="W101" s="268"/>
      <c r="X101" s="268"/>
      <c r="Y101" s="270"/>
    </row>
    <row r="102" spans="1:25" ht="42.75" customHeight="1" x14ac:dyDescent="0.25">
      <c r="A102" s="99"/>
      <c r="B102" s="62"/>
      <c r="C102" s="116"/>
      <c r="D102" s="263"/>
      <c r="E102" s="65"/>
      <c r="F102" s="264"/>
      <c r="G102" s="66"/>
      <c r="H102" s="265"/>
      <c r="I102" s="266"/>
      <c r="J102" s="266"/>
      <c r="K102" s="178"/>
      <c r="L102" s="178"/>
      <c r="M102" s="178"/>
      <c r="N102" s="178"/>
      <c r="O102" s="178"/>
      <c r="P102" s="107">
        <v>20240000</v>
      </c>
      <c r="Q102" s="268"/>
      <c r="R102" s="268"/>
      <c r="S102" s="268"/>
      <c r="T102" s="268"/>
      <c r="U102" s="269"/>
      <c r="V102" s="261"/>
      <c r="W102" s="268"/>
      <c r="X102" s="268"/>
      <c r="Y102" s="270"/>
    </row>
    <row r="103" spans="1:25" ht="42.75" customHeight="1" thickBot="1" x14ac:dyDescent="0.3">
      <c r="A103" s="99"/>
      <c r="B103" s="62"/>
      <c r="C103" s="116"/>
      <c r="D103" s="271"/>
      <c r="E103" s="73"/>
      <c r="F103" s="272"/>
      <c r="G103" s="74"/>
      <c r="H103" s="273"/>
      <c r="I103" s="274"/>
      <c r="J103" s="274"/>
      <c r="K103" s="137"/>
      <c r="L103" s="137"/>
      <c r="M103" s="137">
        <v>25</v>
      </c>
      <c r="N103" s="137">
        <v>25</v>
      </c>
      <c r="O103" s="137">
        <v>50</v>
      </c>
      <c r="P103" s="107">
        <v>2376000</v>
      </c>
      <c r="Q103" s="268"/>
      <c r="R103" s="268"/>
      <c r="S103" s="268"/>
      <c r="T103" s="268"/>
      <c r="U103" s="269"/>
      <c r="V103" s="261"/>
      <c r="W103" s="275"/>
      <c r="X103" s="275"/>
      <c r="Y103" s="276"/>
    </row>
    <row r="104" spans="1:25" ht="42.75" customHeight="1" x14ac:dyDescent="0.25">
      <c r="A104" s="99"/>
      <c r="B104" s="62"/>
      <c r="C104" s="116"/>
      <c r="D104" s="150" t="s">
        <v>445</v>
      </c>
      <c r="E104" s="248" t="s">
        <v>150</v>
      </c>
      <c r="F104" s="277" t="s">
        <v>14</v>
      </c>
      <c r="G104" s="87" t="s">
        <v>18</v>
      </c>
      <c r="H104" s="250" t="s">
        <v>151</v>
      </c>
      <c r="I104" s="278" t="s">
        <v>152</v>
      </c>
      <c r="J104" s="279" t="s">
        <v>153</v>
      </c>
      <c r="K104" s="253">
        <v>0.03</v>
      </c>
      <c r="L104" s="253">
        <v>0.03</v>
      </c>
      <c r="M104" s="253">
        <v>0.03</v>
      </c>
      <c r="N104" s="253">
        <v>0.03</v>
      </c>
      <c r="O104" s="253">
        <v>0.12</v>
      </c>
      <c r="P104" s="261"/>
      <c r="Q104" s="5"/>
      <c r="R104" s="3">
        <v>1200000</v>
      </c>
      <c r="S104" s="5"/>
      <c r="T104" s="5"/>
      <c r="U104" s="280"/>
      <c r="V104" s="3"/>
      <c r="W104" s="3"/>
      <c r="X104" s="3"/>
      <c r="Y104" s="48">
        <v>1200000</v>
      </c>
    </row>
    <row r="105" spans="1:25" ht="42.75" customHeight="1" x14ac:dyDescent="0.25">
      <c r="A105" s="99"/>
      <c r="B105" s="62"/>
      <c r="C105" s="116"/>
      <c r="D105" s="150" t="s">
        <v>446</v>
      </c>
      <c r="E105" s="248" t="s">
        <v>154</v>
      </c>
      <c r="F105" s="277" t="s">
        <v>14</v>
      </c>
      <c r="G105" s="87" t="s">
        <v>18</v>
      </c>
      <c r="H105" s="250" t="s">
        <v>155</v>
      </c>
      <c r="I105" s="278" t="s">
        <v>156</v>
      </c>
      <c r="J105" s="279" t="s">
        <v>157</v>
      </c>
      <c r="K105" s="253">
        <v>0.03</v>
      </c>
      <c r="L105" s="253">
        <v>0.03</v>
      </c>
      <c r="M105" s="253">
        <v>0.03</v>
      </c>
      <c r="N105" s="253">
        <v>0.03</v>
      </c>
      <c r="O105" s="253">
        <v>0.12</v>
      </c>
      <c r="P105" s="261"/>
      <c r="Q105" s="5"/>
      <c r="R105" s="3">
        <v>1200000</v>
      </c>
      <c r="S105" s="5"/>
      <c r="T105" s="5"/>
      <c r="U105" s="280"/>
      <c r="V105" s="3"/>
      <c r="W105" s="3"/>
      <c r="X105" s="3"/>
      <c r="Y105" s="48">
        <v>1200000</v>
      </c>
    </row>
    <row r="106" spans="1:25" ht="42.75" customHeight="1" x14ac:dyDescent="0.25">
      <c r="A106" s="99"/>
      <c r="B106" s="62"/>
      <c r="C106" s="116"/>
      <c r="D106" s="150" t="s">
        <v>447</v>
      </c>
      <c r="E106" s="248" t="s">
        <v>158</v>
      </c>
      <c r="F106" s="277" t="s">
        <v>14</v>
      </c>
      <c r="G106" s="87" t="s">
        <v>18</v>
      </c>
      <c r="H106" s="281" t="s">
        <v>159</v>
      </c>
      <c r="I106" s="282" t="s">
        <v>160</v>
      </c>
      <c r="J106" s="282" t="s">
        <v>161</v>
      </c>
      <c r="K106" s="253">
        <v>0.03</v>
      </c>
      <c r="L106" s="253">
        <v>0.03</v>
      </c>
      <c r="M106" s="253">
        <v>0.03</v>
      </c>
      <c r="N106" s="253">
        <v>0.03</v>
      </c>
      <c r="O106" s="253">
        <v>0.12</v>
      </c>
      <c r="P106" s="261"/>
      <c r="Q106" s="283"/>
      <c r="R106" s="3">
        <v>1200000</v>
      </c>
      <c r="S106" s="283"/>
      <c r="T106" s="283"/>
      <c r="U106" s="284"/>
      <c r="V106" s="3"/>
      <c r="W106" s="3"/>
      <c r="X106" s="3"/>
      <c r="Y106" s="48">
        <v>1200000</v>
      </c>
    </row>
    <row r="107" spans="1:25" ht="42.75" customHeight="1" x14ac:dyDescent="0.25">
      <c r="A107" s="99"/>
      <c r="B107" s="62"/>
      <c r="C107" s="285" t="s">
        <v>448</v>
      </c>
      <c r="D107" s="150" t="s">
        <v>449</v>
      </c>
      <c r="E107" s="286" t="s">
        <v>196</v>
      </c>
      <c r="F107" s="286" t="s">
        <v>14</v>
      </c>
      <c r="G107" s="286" t="s">
        <v>18</v>
      </c>
      <c r="H107" s="286" t="s">
        <v>197</v>
      </c>
      <c r="I107" s="286" t="s">
        <v>198</v>
      </c>
      <c r="J107" s="286" t="s">
        <v>198</v>
      </c>
      <c r="K107" s="286">
        <v>0.25</v>
      </c>
      <c r="L107" s="286">
        <v>0.25</v>
      </c>
      <c r="M107" s="286">
        <v>0.25</v>
      </c>
      <c r="N107" s="286">
        <v>0.25</v>
      </c>
      <c r="O107" s="286">
        <v>1</v>
      </c>
      <c r="P107" s="286"/>
      <c r="Q107" s="286"/>
      <c r="R107" s="60">
        <v>1750000</v>
      </c>
      <c r="S107" s="286"/>
      <c r="T107" s="286"/>
      <c r="U107" s="287"/>
      <c r="V107" s="288"/>
      <c r="W107" s="288"/>
      <c r="X107" s="288"/>
      <c r="Y107" s="48">
        <v>1750000</v>
      </c>
    </row>
    <row r="108" spans="1:25" ht="42.75" customHeight="1" x14ac:dyDescent="0.25">
      <c r="A108" s="99"/>
      <c r="B108" s="50"/>
      <c r="C108" s="289" t="s">
        <v>450</v>
      </c>
      <c r="D108" s="290" t="s">
        <v>397</v>
      </c>
      <c r="E108" s="291" t="s">
        <v>199</v>
      </c>
      <c r="F108" s="292" t="s">
        <v>14</v>
      </c>
      <c r="G108" s="87" t="s">
        <v>18</v>
      </c>
      <c r="H108" s="288" t="s">
        <v>200</v>
      </c>
      <c r="I108" s="293">
        <v>1</v>
      </c>
      <c r="J108" s="288" t="s">
        <v>201</v>
      </c>
      <c r="K108" s="248"/>
      <c r="L108" s="277"/>
      <c r="M108" s="286"/>
      <c r="N108" s="292"/>
      <c r="O108" s="294"/>
      <c r="P108" s="259"/>
      <c r="Q108" s="4"/>
      <c r="R108" s="4"/>
      <c r="S108" s="295"/>
      <c r="T108" s="295"/>
      <c r="U108" s="296"/>
      <c r="V108" s="297"/>
      <c r="W108" s="297"/>
      <c r="X108" s="297"/>
      <c r="Y108" s="156">
        <v>227000000</v>
      </c>
    </row>
    <row r="109" spans="1:25" ht="42.75" customHeight="1" x14ac:dyDescent="0.25">
      <c r="A109" s="99"/>
      <c r="B109" s="43" t="s">
        <v>247</v>
      </c>
      <c r="C109" s="298" t="s">
        <v>345</v>
      </c>
      <c r="D109" s="150" t="s">
        <v>347</v>
      </c>
      <c r="E109" s="286" t="s">
        <v>202</v>
      </c>
      <c r="F109" s="292" t="s">
        <v>14</v>
      </c>
      <c r="G109" s="87" t="s">
        <v>18</v>
      </c>
      <c r="H109" s="286" t="s">
        <v>203</v>
      </c>
      <c r="I109" s="286" t="s">
        <v>204</v>
      </c>
      <c r="J109" s="299"/>
      <c r="K109" s="299"/>
      <c r="L109" s="299">
        <v>0.25</v>
      </c>
      <c r="M109" s="299">
        <v>0.25</v>
      </c>
      <c r="N109" s="299">
        <v>0.5</v>
      </c>
      <c r="O109" s="299">
        <v>1</v>
      </c>
      <c r="P109" s="4">
        <v>27500000</v>
      </c>
      <c r="Q109" s="4"/>
      <c r="R109" s="3"/>
      <c r="S109" s="300"/>
      <c r="T109" s="295"/>
      <c r="U109" s="296"/>
      <c r="V109" s="297"/>
      <c r="W109" s="297"/>
      <c r="X109" s="297"/>
      <c r="Y109" s="156">
        <v>27500000</v>
      </c>
    </row>
    <row r="110" spans="1:25" ht="42.75" customHeight="1" x14ac:dyDescent="0.25">
      <c r="A110" s="99"/>
      <c r="B110" s="62"/>
      <c r="C110" s="301" t="s">
        <v>346</v>
      </c>
      <c r="D110" s="255" t="s">
        <v>348</v>
      </c>
      <c r="E110" s="302" t="s">
        <v>376</v>
      </c>
      <c r="F110" s="302" t="s">
        <v>14</v>
      </c>
      <c r="G110" s="58" t="s">
        <v>18</v>
      </c>
      <c r="H110" s="302" t="s">
        <v>377</v>
      </c>
      <c r="I110" s="303">
        <v>1</v>
      </c>
      <c r="J110" s="303" t="s">
        <v>204</v>
      </c>
      <c r="K110" s="304">
        <v>0.25</v>
      </c>
      <c r="L110" s="304">
        <v>0.25</v>
      </c>
      <c r="M110" s="304">
        <v>0.25</v>
      </c>
      <c r="N110" s="304">
        <v>0.25</v>
      </c>
      <c r="O110" s="304">
        <v>1</v>
      </c>
      <c r="P110" s="261">
        <v>29700000</v>
      </c>
      <c r="Q110" s="3"/>
      <c r="R110" s="3"/>
      <c r="S110" s="15"/>
      <c r="T110" s="15"/>
      <c r="U110" s="3"/>
      <c r="V110" s="3"/>
      <c r="W110" s="3"/>
      <c r="X110" s="3"/>
      <c r="Y110" s="305">
        <v>29700000</v>
      </c>
    </row>
    <row r="111" spans="1:25" ht="82.5" customHeight="1" x14ac:dyDescent="0.25">
      <c r="A111" s="99"/>
      <c r="B111" s="62"/>
      <c r="C111" s="301"/>
      <c r="D111" s="263"/>
      <c r="E111" s="306"/>
      <c r="F111" s="306"/>
      <c r="G111" s="66"/>
      <c r="H111" s="306"/>
      <c r="I111" s="307"/>
      <c r="J111" s="307"/>
      <c r="K111" s="308"/>
      <c r="L111" s="308"/>
      <c r="M111" s="308"/>
      <c r="N111" s="308"/>
      <c r="O111" s="308"/>
      <c r="P111" s="261">
        <v>14300000</v>
      </c>
      <c r="Q111" s="3"/>
      <c r="R111" s="3"/>
      <c r="S111" s="15"/>
      <c r="T111" s="15"/>
      <c r="U111" s="3"/>
      <c r="V111" s="3"/>
      <c r="W111" s="3"/>
      <c r="X111" s="3"/>
      <c r="Y111" s="305">
        <v>14300000</v>
      </c>
    </row>
    <row r="112" spans="1:25" ht="42.75" customHeight="1" thickBot="1" x14ac:dyDescent="0.3">
      <c r="A112" s="99"/>
      <c r="B112" s="62"/>
      <c r="C112" s="301"/>
      <c r="D112" s="271"/>
      <c r="E112" s="309"/>
      <c r="F112" s="309"/>
      <c r="G112" s="74"/>
      <c r="H112" s="309"/>
      <c r="I112" s="310"/>
      <c r="J112" s="310"/>
      <c r="K112" s="311"/>
      <c r="L112" s="311"/>
      <c r="M112" s="311"/>
      <c r="N112" s="311"/>
      <c r="O112" s="311"/>
      <c r="P112" s="312">
        <v>5500000</v>
      </c>
      <c r="Q112" s="3"/>
      <c r="R112" s="3"/>
      <c r="S112" s="15"/>
      <c r="T112" s="15"/>
      <c r="U112" s="3"/>
      <c r="V112" s="3"/>
      <c r="W112" s="4"/>
      <c r="X112" s="4"/>
      <c r="Y112" s="313">
        <v>5500000</v>
      </c>
    </row>
    <row r="113" spans="1:25" ht="42.75" customHeight="1" x14ac:dyDescent="0.25">
      <c r="A113" s="99"/>
      <c r="B113" s="62"/>
      <c r="C113" s="301"/>
      <c r="D113" s="255" t="s">
        <v>349</v>
      </c>
      <c r="E113" s="302" t="s">
        <v>246</v>
      </c>
      <c r="F113" s="303" t="s">
        <v>14</v>
      </c>
      <c r="G113" s="58" t="s">
        <v>18</v>
      </c>
      <c r="H113" s="302" t="s">
        <v>102</v>
      </c>
      <c r="I113" s="302">
        <v>1</v>
      </c>
      <c r="J113" s="302" t="s">
        <v>103</v>
      </c>
      <c r="K113" s="314">
        <v>0.1</v>
      </c>
      <c r="L113" s="314">
        <v>0.1</v>
      </c>
      <c r="M113" s="314">
        <v>0.4</v>
      </c>
      <c r="N113" s="314">
        <v>0.4</v>
      </c>
      <c r="O113" s="314">
        <v>1</v>
      </c>
      <c r="P113" s="315">
        <v>31900000</v>
      </c>
      <c r="Q113" s="3"/>
      <c r="R113" s="3"/>
      <c r="S113" s="15"/>
      <c r="T113" s="15"/>
      <c r="U113" s="3"/>
      <c r="V113" s="11"/>
      <c r="W113" s="11"/>
      <c r="X113" s="11"/>
      <c r="Y113" s="316">
        <f>P113</f>
        <v>31900000</v>
      </c>
    </row>
    <row r="114" spans="1:25" ht="28.5" customHeight="1" x14ac:dyDescent="0.25">
      <c r="A114" s="99"/>
      <c r="B114" s="50"/>
      <c r="C114" s="301"/>
      <c r="D114" s="271"/>
      <c r="E114" s="309"/>
      <c r="F114" s="310"/>
      <c r="G114" s="74"/>
      <c r="H114" s="309"/>
      <c r="I114" s="309"/>
      <c r="J114" s="309"/>
      <c r="K114" s="317"/>
      <c r="L114" s="317"/>
      <c r="M114" s="317"/>
      <c r="N114" s="317"/>
      <c r="O114" s="317"/>
      <c r="P114" s="318"/>
      <c r="Q114" s="3"/>
      <c r="R114" s="3"/>
      <c r="S114" s="15"/>
      <c r="T114" s="15"/>
      <c r="U114" s="3"/>
      <c r="V114" s="11"/>
      <c r="W114" s="11"/>
      <c r="X114" s="11"/>
      <c r="Y114" s="319"/>
    </row>
    <row r="115" spans="1:25" ht="55.5" customHeight="1" x14ac:dyDescent="0.25">
      <c r="A115" s="99"/>
      <c r="B115" s="44" t="s">
        <v>452</v>
      </c>
      <c r="C115" s="320" t="s">
        <v>350</v>
      </c>
      <c r="D115" s="321" t="s">
        <v>351</v>
      </c>
      <c r="E115" s="288" t="s">
        <v>248</v>
      </c>
      <c r="F115" s="288" t="s">
        <v>14</v>
      </c>
      <c r="G115" s="46" t="s">
        <v>18</v>
      </c>
      <c r="H115" s="288" t="s">
        <v>249</v>
      </c>
      <c r="I115" s="288">
        <v>1</v>
      </c>
      <c r="J115" s="288">
        <v>0.04</v>
      </c>
      <c r="K115" s="322"/>
      <c r="L115" s="322"/>
      <c r="M115" s="164"/>
      <c r="N115" s="322">
        <v>1</v>
      </c>
      <c r="O115" s="322">
        <v>1</v>
      </c>
      <c r="P115" s="261"/>
      <c r="Q115" s="3"/>
      <c r="R115" s="3">
        <v>32000000</v>
      </c>
      <c r="S115" s="15"/>
      <c r="T115" s="15"/>
      <c r="U115" s="3"/>
      <c r="V115" s="3"/>
      <c r="W115" s="3"/>
      <c r="X115" s="3"/>
      <c r="Y115" s="125">
        <v>32000000</v>
      </c>
    </row>
    <row r="116" spans="1:25" ht="141.75" customHeight="1" thickBot="1" x14ac:dyDescent="0.3">
      <c r="A116" s="99"/>
      <c r="B116" s="323" t="s">
        <v>464</v>
      </c>
      <c r="C116" s="289" t="s">
        <v>466</v>
      </c>
      <c r="D116" s="324" t="s">
        <v>465</v>
      </c>
      <c r="E116" s="325" t="s">
        <v>205</v>
      </c>
      <c r="F116" s="326" t="s">
        <v>14</v>
      </c>
      <c r="G116" s="206" t="s">
        <v>18</v>
      </c>
      <c r="H116" s="325" t="s">
        <v>206</v>
      </c>
      <c r="I116" s="327" t="s">
        <v>207</v>
      </c>
      <c r="J116" s="328" t="s">
        <v>208</v>
      </c>
      <c r="K116" s="329">
        <v>0.25</v>
      </c>
      <c r="L116" s="329">
        <v>0.25</v>
      </c>
      <c r="M116" s="329">
        <v>0.25</v>
      </c>
      <c r="N116" s="329">
        <v>0.25</v>
      </c>
      <c r="O116" s="329">
        <v>1</v>
      </c>
      <c r="P116" s="268">
        <v>57200000</v>
      </c>
      <c r="Q116" s="5"/>
      <c r="R116" s="5"/>
      <c r="S116" s="330"/>
      <c r="T116" s="330"/>
      <c r="U116" s="331"/>
      <c r="V116" s="332"/>
      <c r="W116" s="332"/>
      <c r="X116" s="332"/>
      <c r="Y116" s="333">
        <v>57200000</v>
      </c>
    </row>
    <row r="117" spans="1:25" ht="120.75" customHeight="1" x14ac:dyDescent="0.25">
      <c r="A117" s="99"/>
      <c r="B117" s="334"/>
      <c r="C117" s="335" t="s">
        <v>467</v>
      </c>
      <c r="D117" s="321" t="s">
        <v>468</v>
      </c>
      <c r="E117" s="328" t="s">
        <v>250</v>
      </c>
      <c r="F117" s="336" t="s">
        <v>14</v>
      </c>
      <c r="G117" s="206" t="s">
        <v>18</v>
      </c>
      <c r="H117" s="60" t="s">
        <v>252</v>
      </c>
      <c r="I117" s="3" t="s">
        <v>210</v>
      </c>
      <c r="J117" s="337">
        <v>0</v>
      </c>
      <c r="K117" s="46">
        <v>0.5</v>
      </c>
      <c r="L117" s="46"/>
      <c r="M117" s="46">
        <v>0.5</v>
      </c>
      <c r="N117" s="46">
        <v>1</v>
      </c>
      <c r="O117" s="337">
        <v>1</v>
      </c>
      <c r="P117" s="338">
        <v>32662500</v>
      </c>
      <c r="Q117" s="3"/>
      <c r="R117" s="3"/>
      <c r="S117" s="47"/>
      <c r="T117" s="47"/>
      <c r="U117" s="11"/>
      <c r="V117" s="11"/>
      <c r="W117" s="11"/>
      <c r="X117" s="11"/>
      <c r="Y117" s="125">
        <f>P117</f>
        <v>32662500</v>
      </c>
    </row>
    <row r="118" spans="1:25" ht="78.75" customHeight="1" x14ac:dyDescent="0.25">
      <c r="A118" s="99"/>
      <c r="B118" s="334"/>
      <c r="C118" s="339" t="s">
        <v>469</v>
      </c>
      <c r="D118" s="340" t="s">
        <v>470</v>
      </c>
      <c r="E118" s="120" t="s">
        <v>209</v>
      </c>
      <c r="F118" s="341" t="s">
        <v>59</v>
      </c>
      <c r="G118" s="128" t="s">
        <v>18</v>
      </c>
      <c r="H118" s="60" t="s">
        <v>252</v>
      </c>
      <c r="I118" s="3" t="s">
        <v>210</v>
      </c>
      <c r="J118" s="3" t="s">
        <v>210</v>
      </c>
      <c r="K118" s="46"/>
      <c r="L118" s="46">
        <v>0.5</v>
      </c>
      <c r="M118" s="46"/>
      <c r="N118" s="46">
        <v>0.5</v>
      </c>
      <c r="O118" s="46">
        <v>1</v>
      </c>
      <c r="P118" s="4">
        <v>73000000</v>
      </c>
      <c r="Q118" s="261"/>
      <c r="R118" s="261"/>
      <c r="S118" s="261"/>
      <c r="T118" s="261"/>
      <c r="U118" s="342"/>
      <c r="V118" s="261"/>
      <c r="W118" s="259"/>
      <c r="X118" s="259"/>
      <c r="Y118" s="156">
        <v>73000000</v>
      </c>
    </row>
    <row r="119" spans="1:25" ht="69" customHeight="1" x14ac:dyDescent="0.25">
      <c r="A119" s="99"/>
      <c r="B119" s="334"/>
      <c r="C119" s="343"/>
      <c r="D119" s="340" t="s">
        <v>471</v>
      </c>
      <c r="E119" s="120" t="s">
        <v>211</v>
      </c>
      <c r="F119" s="341"/>
      <c r="G119" s="128"/>
      <c r="H119" s="15" t="s">
        <v>253</v>
      </c>
      <c r="I119" s="5" t="s">
        <v>210</v>
      </c>
      <c r="J119" s="5" t="s">
        <v>210</v>
      </c>
      <c r="K119" s="46"/>
      <c r="L119" s="206">
        <v>0.5</v>
      </c>
      <c r="M119" s="206"/>
      <c r="N119" s="206">
        <v>0.5</v>
      </c>
      <c r="O119" s="206">
        <v>1</v>
      </c>
      <c r="P119" s="4">
        <v>26494600</v>
      </c>
      <c r="Q119" s="261"/>
      <c r="R119" s="261"/>
      <c r="S119" s="261"/>
      <c r="T119" s="261"/>
      <c r="U119" s="342"/>
      <c r="V119" s="261"/>
      <c r="W119" s="275"/>
      <c r="X119" s="275"/>
      <c r="Y119" s="344"/>
    </row>
    <row r="120" spans="1:25" ht="42.75" customHeight="1" thickBot="1" x14ac:dyDescent="0.3">
      <c r="A120" s="99"/>
      <c r="B120" s="334"/>
      <c r="C120" s="343"/>
      <c r="D120" s="340" t="s">
        <v>472</v>
      </c>
      <c r="E120" s="53" t="s">
        <v>378</v>
      </c>
      <c r="F120" s="3" t="s">
        <v>14</v>
      </c>
      <c r="G120" s="87" t="s">
        <v>18</v>
      </c>
      <c r="H120" s="345" t="s">
        <v>379</v>
      </c>
      <c r="I120" s="4" t="s">
        <v>210</v>
      </c>
      <c r="J120" s="7" t="s">
        <v>210</v>
      </c>
      <c r="K120" s="46"/>
      <c r="L120" s="346"/>
      <c r="M120" s="346"/>
      <c r="N120" s="346">
        <v>1</v>
      </c>
      <c r="O120" s="346">
        <v>1</v>
      </c>
      <c r="P120" s="7">
        <v>6643287.2000000002</v>
      </c>
      <c r="Q120" s="261"/>
      <c r="R120" s="261"/>
      <c r="S120" s="261"/>
      <c r="T120" s="261"/>
      <c r="U120" s="342"/>
      <c r="V120" s="261"/>
      <c r="W120" s="259"/>
      <c r="X120" s="259"/>
      <c r="Y120" s="156">
        <v>26494600</v>
      </c>
    </row>
    <row r="121" spans="1:25" ht="42.75" customHeight="1" thickBot="1" x14ac:dyDescent="0.3">
      <c r="A121" s="99"/>
      <c r="B121" s="334"/>
      <c r="C121" s="343"/>
      <c r="D121" s="340" t="s">
        <v>473</v>
      </c>
      <c r="E121" s="120" t="s">
        <v>212</v>
      </c>
      <c r="F121" s="3" t="s">
        <v>14</v>
      </c>
      <c r="G121" s="87" t="s">
        <v>18</v>
      </c>
      <c r="H121" s="68" t="s">
        <v>254</v>
      </c>
      <c r="I121" s="15" t="s">
        <v>251</v>
      </c>
      <c r="J121" s="68" t="s">
        <v>251</v>
      </c>
      <c r="K121" s="87"/>
      <c r="L121" s="206"/>
      <c r="M121" s="206"/>
      <c r="N121" s="206">
        <v>1</v>
      </c>
      <c r="O121" s="206">
        <v>1</v>
      </c>
      <c r="P121" s="4"/>
      <c r="Q121" s="338"/>
      <c r="R121" s="332"/>
      <c r="S121" s="347"/>
      <c r="T121" s="259"/>
      <c r="U121" s="259"/>
      <c r="V121" s="259"/>
      <c r="W121" s="259"/>
      <c r="X121" s="259"/>
      <c r="Y121" s="348">
        <f>P121</f>
        <v>0</v>
      </c>
    </row>
    <row r="122" spans="1:25" ht="64.5" customHeight="1" thickBot="1" x14ac:dyDescent="0.3">
      <c r="A122" s="99"/>
      <c r="B122" s="334"/>
      <c r="C122" s="343"/>
      <c r="D122" s="340" t="s">
        <v>474</v>
      </c>
      <c r="E122" s="120" t="s">
        <v>213</v>
      </c>
      <c r="F122" s="3" t="s">
        <v>14</v>
      </c>
      <c r="G122" s="87" t="s">
        <v>18</v>
      </c>
      <c r="H122" s="8" t="s">
        <v>380</v>
      </c>
      <c r="I122" s="15" t="s">
        <v>381</v>
      </c>
      <c r="J122" s="349" t="s">
        <v>381</v>
      </c>
      <c r="K122" s="350"/>
      <c r="L122" s="351"/>
      <c r="M122" s="351">
        <v>1</v>
      </c>
      <c r="N122" s="351"/>
      <c r="O122" s="351">
        <v>1</v>
      </c>
      <c r="P122" s="352">
        <v>10623690</v>
      </c>
      <c r="Q122" s="353"/>
      <c r="R122" s="353"/>
      <c r="S122" s="353"/>
      <c r="T122" s="353"/>
      <c r="U122" s="354"/>
      <c r="V122" s="353"/>
      <c r="W122" s="353"/>
      <c r="X122" s="353"/>
      <c r="Y122" s="355">
        <f>P122</f>
        <v>10623690</v>
      </c>
    </row>
    <row r="123" spans="1:25" ht="74.25" customHeight="1" x14ac:dyDescent="0.25">
      <c r="A123" s="99"/>
      <c r="B123" s="356"/>
      <c r="C123" s="357" t="s">
        <v>475</v>
      </c>
      <c r="D123" s="358" t="s">
        <v>476</v>
      </c>
      <c r="E123" s="359" t="s">
        <v>214</v>
      </c>
      <c r="F123" s="360" t="s">
        <v>14</v>
      </c>
      <c r="G123" s="206" t="s">
        <v>18</v>
      </c>
      <c r="H123" s="359" t="s">
        <v>215</v>
      </c>
      <c r="I123" s="361" t="s">
        <v>216</v>
      </c>
      <c r="J123" s="360" t="s">
        <v>217</v>
      </c>
      <c r="K123" s="329">
        <v>0.25</v>
      </c>
      <c r="L123" s="329">
        <v>0.25</v>
      </c>
      <c r="M123" s="329">
        <v>0.25</v>
      </c>
      <c r="N123" s="329">
        <v>0.25</v>
      </c>
      <c r="O123" s="329">
        <v>1</v>
      </c>
      <c r="P123" s="362">
        <v>64970000</v>
      </c>
      <c r="Q123" s="363"/>
      <c r="R123" s="364"/>
      <c r="S123" s="290"/>
      <c r="T123" s="363"/>
      <c r="U123" s="365"/>
      <c r="V123" s="194"/>
      <c r="W123" s="194"/>
      <c r="X123" s="194"/>
      <c r="Y123" s="366">
        <v>64970000</v>
      </c>
    </row>
    <row r="124" spans="1:25" ht="42.75" customHeight="1" x14ac:dyDescent="0.25">
      <c r="A124" s="99"/>
      <c r="B124" s="43" t="s">
        <v>463</v>
      </c>
      <c r="C124" s="65" t="s">
        <v>477</v>
      </c>
      <c r="D124" s="358" t="s">
        <v>478</v>
      </c>
      <c r="E124" s="46" t="s">
        <v>256</v>
      </c>
      <c r="F124" s="360" t="s">
        <v>14</v>
      </c>
      <c r="G124" s="206" t="s">
        <v>18</v>
      </c>
      <c r="H124" s="359" t="s">
        <v>257</v>
      </c>
      <c r="I124" s="14" t="s">
        <v>258</v>
      </c>
      <c r="J124" s="14" t="s">
        <v>106</v>
      </c>
      <c r="K124" s="152">
        <v>0.25</v>
      </c>
      <c r="L124" s="152">
        <v>0.25</v>
      </c>
      <c r="M124" s="152">
        <v>0.25</v>
      </c>
      <c r="N124" s="152">
        <v>0.25</v>
      </c>
      <c r="O124" s="253">
        <v>1</v>
      </c>
      <c r="P124" s="153" t="s">
        <v>259</v>
      </c>
      <c r="Q124" s="158"/>
      <c r="R124" s="367"/>
      <c r="S124" s="357"/>
      <c r="T124" s="158"/>
      <c r="U124" s="368"/>
      <c r="V124" s="198"/>
      <c r="W124" s="198"/>
      <c r="X124" s="198"/>
      <c r="Y124" s="109" t="str">
        <f>P124</f>
        <v>72,0000,000</v>
      </c>
    </row>
    <row r="125" spans="1:25" ht="78.75" customHeight="1" x14ac:dyDescent="0.25">
      <c r="A125" s="99"/>
      <c r="B125" s="50"/>
      <c r="C125" s="73"/>
      <c r="D125" s="261" t="s">
        <v>479</v>
      </c>
      <c r="E125" s="46" t="s">
        <v>260</v>
      </c>
      <c r="F125" s="360" t="s">
        <v>14</v>
      </c>
      <c r="G125" s="206" t="s">
        <v>18</v>
      </c>
      <c r="H125" s="46" t="s">
        <v>261</v>
      </c>
      <c r="I125" s="124" t="s">
        <v>262</v>
      </c>
      <c r="J125" s="124" t="s">
        <v>263</v>
      </c>
      <c r="K125" s="152">
        <v>0.25</v>
      </c>
      <c r="L125" s="152">
        <v>0.25</v>
      </c>
      <c r="M125" s="152">
        <v>0.25</v>
      </c>
      <c r="N125" s="152">
        <v>0.25</v>
      </c>
      <c r="O125" s="253">
        <v>1</v>
      </c>
      <c r="P125" s="153">
        <v>30000000</v>
      </c>
      <c r="Q125" s="158"/>
      <c r="R125" s="367"/>
      <c r="S125" s="357"/>
      <c r="T125" s="158"/>
      <c r="U125" s="368"/>
      <c r="V125" s="198"/>
      <c r="W125" s="198"/>
      <c r="X125" s="198"/>
      <c r="Y125" s="109">
        <f>P125</f>
        <v>30000000</v>
      </c>
    </row>
    <row r="126" spans="1:25" ht="78" customHeight="1" x14ac:dyDescent="0.25">
      <c r="A126" s="99"/>
      <c r="B126" s="43" t="s">
        <v>255</v>
      </c>
      <c r="C126" s="255" t="s">
        <v>352</v>
      </c>
      <c r="D126" s="261" t="s">
        <v>353</v>
      </c>
      <c r="E126" s="46" t="s">
        <v>218</v>
      </c>
      <c r="F126" s="46" t="s">
        <v>14</v>
      </c>
      <c r="G126" s="84" t="s">
        <v>18</v>
      </c>
      <c r="H126" s="46" t="s">
        <v>219</v>
      </c>
      <c r="I126" s="14" t="s">
        <v>220</v>
      </c>
      <c r="J126" s="14" t="s">
        <v>221</v>
      </c>
      <c r="K126" s="152">
        <v>0.25</v>
      </c>
      <c r="L126" s="152">
        <v>0.25</v>
      </c>
      <c r="M126" s="152">
        <v>0.25</v>
      </c>
      <c r="N126" s="152">
        <v>0.25</v>
      </c>
      <c r="O126" s="253">
        <v>1</v>
      </c>
      <c r="P126" s="153">
        <v>68640000</v>
      </c>
      <c r="Q126" s="121"/>
      <c r="R126" s="121"/>
      <c r="S126" s="121"/>
      <c r="T126" s="121"/>
      <c r="U126" s="154"/>
      <c r="V126" s="121"/>
      <c r="W126" s="121"/>
      <c r="X126" s="121"/>
      <c r="Y126" s="121">
        <v>68640000</v>
      </c>
    </row>
    <row r="127" spans="1:25" ht="101.25" customHeight="1" x14ac:dyDescent="0.25">
      <c r="A127" s="99"/>
      <c r="B127" s="62"/>
      <c r="C127" s="263"/>
      <c r="D127" s="261" t="s">
        <v>354</v>
      </c>
      <c r="E127" s="46" t="s">
        <v>222</v>
      </c>
      <c r="F127" s="46" t="s">
        <v>14</v>
      </c>
      <c r="G127" s="84" t="s">
        <v>18</v>
      </c>
      <c r="H127" s="46" t="s">
        <v>223</v>
      </c>
      <c r="I127" s="14" t="s">
        <v>224</v>
      </c>
      <c r="J127" s="14" t="s">
        <v>106</v>
      </c>
      <c r="K127" s="152">
        <v>0.25</v>
      </c>
      <c r="L127" s="152">
        <v>0.25</v>
      </c>
      <c r="M127" s="152">
        <v>0.25</v>
      </c>
      <c r="N127" s="152">
        <v>0.25</v>
      </c>
      <c r="O127" s="253">
        <v>1</v>
      </c>
      <c r="P127" s="153">
        <v>34000000</v>
      </c>
      <c r="Q127" s="121"/>
      <c r="R127" s="121"/>
      <c r="S127" s="121"/>
      <c r="T127" s="121"/>
      <c r="U127" s="154"/>
      <c r="V127" s="121"/>
      <c r="W127" s="121"/>
      <c r="X127" s="121"/>
      <c r="Y127" s="121">
        <v>34000000</v>
      </c>
    </row>
    <row r="128" spans="1:25" ht="67.5" customHeight="1" x14ac:dyDescent="0.25">
      <c r="A128" s="99"/>
      <c r="B128" s="62"/>
      <c r="C128" s="263"/>
      <c r="D128" s="261" t="s">
        <v>355</v>
      </c>
      <c r="E128" s="46" t="s">
        <v>462</v>
      </c>
      <c r="F128" s="46" t="s">
        <v>14</v>
      </c>
      <c r="G128" s="84" t="s">
        <v>18</v>
      </c>
      <c r="H128" s="46" t="s">
        <v>223</v>
      </c>
      <c r="I128" s="14" t="s">
        <v>224</v>
      </c>
      <c r="J128" s="14" t="s">
        <v>106</v>
      </c>
      <c r="K128" s="152">
        <v>0.25</v>
      </c>
      <c r="L128" s="152">
        <v>0.25</v>
      </c>
      <c r="M128" s="152">
        <v>0.25</v>
      </c>
      <c r="N128" s="152">
        <v>0.25</v>
      </c>
      <c r="O128" s="253">
        <v>1</v>
      </c>
      <c r="P128" s="153">
        <v>33000000</v>
      </c>
      <c r="Q128" s="121"/>
      <c r="R128" s="121"/>
      <c r="S128" s="121"/>
      <c r="T128" s="121"/>
      <c r="U128" s="154"/>
      <c r="V128" s="121"/>
      <c r="W128" s="121"/>
      <c r="X128" s="121"/>
      <c r="Y128" s="121">
        <v>33000000</v>
      </c>
    </row>
    <row r="129" spans="1:25" ht="42.75" customHeight="1" x14ac:dyDescent="0.25">
      <c r="A129" s="99"/>
      <c r="B129" s="62"/>
      <c r="C129" s="263"/>
      <c r="D129" s="261" t="s">
        <v>356</v>
      </c>
      <c r="E129" s="46" t="s">
        <v>225</v>
      </c>
      <c r="F129" s="46" t="s">
        <v>14</v>
      </c>
      <c r="G129" s="46" t="s">
        <v>18</v>
      </c>
      <c r="H129" s="46" t="s">
        <v>226</v>
      </c>
      <c r="I129" s="124" t="s">
        <v>227</v>
      </c>
      <c r="J129" s="124" t="s">
        <v>228</v>
      </c>
      <c r="K129" s="150"/>
      <c r="L129" s="150"/>
      <c r="M129" s="150"/>
      <c r="N129" s="152">
        <v>0.95</v>
      </c>
      <c r="O129" s="152">
        <v>0.95</v>
      </c>
      <c r="P129" s="153">
        <v>129711985</v>
      </c>
      <c r="Q129" s="369"/>
      <c r="R129" s="369"/>
      <c r="S129" s="369"/>
      <c r="T129" s="369"/>
      <c r="U129" s="370"/>
      <c r="V129" s="369"/>
      <c r="W129" s="369"/>
      <c r="X129" s="369"/>
      <c r="Y129" s="121">
        <v>129711985</v>
      </c>
    </row>
    <row r="130" spans="1:25" ht="42.75" customHeight="1" x14ac:dyDescent="0.25">
      <c r="A130" s="99"/>
      <c r="B130" s="50"/>
      <c r="C130" s="271"/>
      <c r="D130" s="261" t="s">
        <v>457</v>
      </c>
      <c r="E130" s="46" t="s">
        <v>229</v>
      </c>
      <c r="F130" s="46" t="s">
        <v>14</v>
      </c>
      <c r="G130" s="46" t="s">
        <v>18</v>
      </c>
      <c r="H130" s="46" t="s">
        <v>230</v>
      </c>
      <c r="I130" s="124" t="s">
        <v>231</v>
      </c>
      <c r="J130" s="124" t="s">
        <v>231</v>
      </c>
      <c r="K130" s="371"/>
      <c r="L130" s="371"/>
      <c r="M130" s="371"/>
      <c r="N130" s="372">
        <v>0.9</v>
      </c>
      <c r="O130" s="372">
        <v>0.9</v>
      </c>
      <c r="P130" s="153">
        <v>46000000</v>
      </c>
      <c r="Q130" s="373"/>
      <c r="R130" s="373"/>
      <c r="S130" s="373"/>
      <c r="T130" s="373"/>
      <c r="U130" s="373"/>
      <c r="V130" s="374"/>
      <c r="W130" s="374"/>
      <c r="X130" s="374"/>
      <c r="Y130" s="121">
        <v>46000000</v>
      </c>
    </row>
    <row r="131" spans="1:25" ht="42.75" customHeight="1" x14ac:dyDescent="0.25">
      <c r="A131" s="99"/>
      <c r="B131" s="49" t="s">
        <v>453</v>
      </c>
      <c r="C131" s="84" t="s">
        <v>357</v>
      </c>
      <c r="D131" s="375" t="s">
        <v>358</v>
      </c>
      <c r="E131" s="84" t="s">
        <v>265</v>
      </c>
      <c r="F131" s="84" t="s">
        <v>14</v>
      </c>
      <c r="G131" s="84" t="s">
        <v>18</v>
      </c>
      <c r="H131" s="84" t="s">
        <v>264</v>
      </c>
      <c r="I131" s="84" t="s">
        <v>231</v>
      </c>
      <c r="J131" s="84" t="s">
        <v>231</v>
      </c>
      <c r="K131" s="84"/>
      <c r="L131" s="84"/>
      <c r="M131" s="84"/>
      <c r="N131" s="84">
        <v>0.9</v>
      </c>
      <c r="O131" s="84">
        <v>0.9</v>
      </c>
      <c r="P131" s="84"/>
      <c r="Q131" s="84"/>
      <c r="R131" s="84">
        <v>15000000</v>
      </c>
      <c r="S131" s="84"/>
      <c r="T131" s="84"/>
      <c r="U131" s="84"/>
      <c r="V131" s="84"/>
      <c r="W131" s="84"/>
      <c r="X131" s="84"/>
      <c r="Y131" s="376"/>
    </row>
    <row r="132" spans="1:25" ht="59.25" customHeight="1" x14ac:dyDescent="0.2">
      <c r="A132" s="99"/>
      <c r="B132" s="377" t="s">
        <v>454</v>
      </c>
      <c r="C132" s="378" t="s">
        <v>359</v>
      </c>
      <c r="D132" s="375" t="s">
        <v>360</v>
      </c>
      <c r="E132" s="359" t="s">
        <v>267</v>
      </c>
      <c r="F132" s="46" t="s">
        <v>14</v>
      </c>
      <c r="G132" s="46" t="s">
        <v>18</v>
      </c>
      <c r="H132" s="359" t="s">
        <v>266</v>
      </c>
      <c r="I132" s="124" t="s">
        <v>268</v>
      </c>
      <c r="J132" s="124" t="s">
        <v>269</v>
      </c>
      <c r="K132" s="371"/>
      <c r="L132" s="371"/>
      <c r="M132" s="371"/>
      <c r="N132" s="372">
        <v>1</v>
      </c>
      <c r="O132" s="372">
        <v>1</v>
      </c>
      <c r="P132" s="379"/>
      <c r="Q132" s="373"/>
      <c r="R132" s="380">
        <v>15000000</v>
      </c>
      <c r="S132" s="373"/>
      <c r="T132" s="373"/>
      <c r="U132" s="373"/>
      <c r="V132" s="374"/>
      <c r="W132" s="374"/>
      <c r="X132" s="374"/>
      <c r="Y132" s="121"/>
    </row>
    <row r="133" spans="1:25" ht="88.5" customHeight="1" x14ac:dyDescent="0.25">
      <c r="A133" s="99"/>
      <c r="B133" s="84" t="s">
        <v>455</v>
      </c>
      <c r="C133" s="381" t="s">
        <v>361</v>
      </c>
      <c r="D133" s="150" t="s">
        <v>362</v>
      </c>
      <c r="E133" s="359" t="s">
        <v>270</v>
      </c>
      <c r="F133" s="46" t="s">
        <v>14</v>
      </c>
      <c r="G133" s="46" t="s">
        <v>18</v>
      </c>
      <c r="H133" s="359" t="s">
        <v>271</v>
      </c>
      <c r="I133" s="124" t="s">
        <v>272</v>
      </c>
      <c r="J133" s="124" t="s">
        <v>273</v>
      </c>
      <c r="K133" s="382">
        <v>25</v>
      </c>
      <c r="L133" s="382">
        <v>25</v>
      </c>
      <c r="M133" s="382">
        <v>25</v>
      </c>
      <c r="N133" s="383">
        <v>0.25</v>
      </c>
      <c r="O133" s="383">
        <v>1</v>
      </c>
      <c r="P133" s="379"/>
      <c r="Q133" s="373"/>
      <c r="R133" s="380">
        <v>15000000</v>
      </c>
      <c r="S133" s="373"/>
      <c r="T133" s="373"/>
      <c r="U133" s="373"/>
      <c r="V133" s="374"/>
      <c r="W133" s="374"/>
      <c r="X133" s="374"/>
      <c r="Y133" s="121"/>
    </row>
    <row r="134" spans="1:25" ht="163.5" customHeight="1" x14ac:dyDescent="0.25">
      <c r="A134" s="99"/>
      <c r="B134" s="381" t="s">
        <v>456</v>
      </c>
      <c r="C134" s="381" t="s">
        <v>363</v>
      </c>
      <c r="D134" s="150" t="s">
        <v>364</v>
      </c>
      <c r="E134" s="359" t="s">
        <v>274</v>
      </c>
      <c r="F134" s="87" t="s">
        <v>14</v>
      </c>
      <c r="G134" s="87" t="s">
        <v>18</v>
      </c>
      <c r="H134" s="359" t="s">
        <v>275</v>
      </c>
      <c r="I134" s="384" t="s">
        <v>232</v>
      </c>
      <c r="J134" s="152" t="s">
        <v>276</v>
      </c>
      <c r="K134" s="152"/>
      <c r="L134" s="152"/>
      <c r="M134" s="152"/>
      <c r="N134" s="152"/>
      <c r="O134" s="152"/>
      <c r="P134" s="385">
        <v>20000000</v>
      </c>
      <c r="Q134" s="152"/>
      <c r="R134" s="385"/>
      <c r="S134" s="223"/>
      <c r="T134" s="386"/>
      <c r="U134" s="387"/>
      <c r="V134" s="130"/>
      <c r="W134" s="130"/>
      <c r="X134" s="130"/>
      <c r="Y134" s="388">
        <v>20000000</v>
      </c>
    </row>
    <row r="135" spans="1:25" ht="88.5" customHeight="1" x14ac:dyDescent="0.25">
      <c r="A135" s="99"/>
      <c r="B135" s="381" t="s">
        <v>365</v>
      </c>
      <c r="C135" s="389" t="s">
        <v>366</v>
      </c>
      <c r="D135" s="150" t="s">
        <v>367</v>
      </c>
      <c r="E135" s="390" t="s">
        <v>233</v>
      </c>
      <c r="F135" s="126" t="s">
        <v>14</v>
      </c>
      <c r="G135" s="45" t="s">
        <v>18</v>
      </c>
      <c r="H135" s="3" t="s">
        <v>234</v>
      </c>
      <c r="I135" s="3" t="s">
        <v>235</v>
      </c>
      <c r="J135" s="3" t="s">
        <v>236</v>
      </c>
      <c r="K135" s="3">
        <v>0.25</v>
      </c>
      <c r="L135" s="3">
        <v>0.25</v>
      </c>
      <c r="M135" s="3">
        <v>0.25</v>
      </c>
      <c r="N135" s="3">
        <v>0.25</v>
      </c>
      <c r="O135" s="3">
        <v>1</v>
      </c>
      <c r="P135" s="3"/>
      <c r="Q135" s="3"/>
      <c r="R135" s="3">
        <v>15000000</v>
      </c>
      <c r="S135" s="3"/>
      <c r="T135" s="3"/>
      <c r="U135" s="3"/>
      <c r="V135" s="3"/>
      <c r="W135" s="3"/>
      <c r="X135" s="3"/>
      <c r="Y135" s="125">
        <v>15000000</v>
      </c>
    </row>
    <row r="136" spans="1:25" ht="73.5" customHeight="1" x14ac:dyDescent="0.2">
      <c r="A136" s="99"/>
      <c r="B136" s="377" t="s">
        <v>458</v>
      </c>
      <c r="C136" s="391" t="s">
        <v>368</v>
      </c>
      <c r="D136" s="150" t="s">
        <v>369</v>
      </c>
      <c r="E136" s="392" t="s">
        <v>291</v>
      </c>
      <c r="F136" s="393"/>
      <c r="G136" s="240" t="s">
        <v>18</v>
      </c>
      <c r="H136" s="392" t="s">
        <v>292</v>
      </c>
      <c r="I136" s="384" t="s">
        <v>283</v>
      </c>
      <c r="J136" s="394" t="s">
        <v>282</v>
      </c>
      <c r="K136" s="152">
        <v>0.25</v>
      </c>
      <c r="L136" s="152">
        <v>0.25</v>
      </c>
      <c r="M136" s="152">
        <v>0.25</v>
      </c>
      <c r="N136" s="152">
        <v>0.25</v>
      </c>
      <c r="O136" s="152">
        <v>1</v>
      </c>
      <c r="P136" s="395"/>
      <c r="Q136" s="396"/>
      <c r="R136" s="396"/>
      <c r="S136" s="396"/>
      <c r="T136" s="396"/>
      <c r="U136" s="397"/>
      <c r="V136" s="388"/>
      <c r="W136" s="388"/>
      <c r="X136" s="388"/>
      <c r="Y136" s="121"/>
    </row>
    <row r="137" spans="1:25" ht="60.75" customHeight="1" x14ac:dyDescent="0.25">
      <c r="A137" s="99"/>
      <c r="B137" s="323" t="s">
        <v>459</v>
      </c>
      <c r="C137" s="255" t="s">
        <v>370</v>
      </c>
      <c r="D137" s="150" t="s">
        <v>371</v>
      </c>
      <c r="E137" s="398" t="s">
        <v>277</v>
      </c>
      <c r="F137" s="152" t="s">
        <v>14</v>
      </c>
      <c r="G137" s="45" t="s">
        <v>18</v>
      </c>
      <c r="H137" s="399" t="s">
        <v>278</v>
      </c>
      <c r="I137" s="384" t="s">
        <v>279</v>
      </c>
      <c r="J137" s="152" t="s">
        <v>280</v>
      </c>
      <c r="K137" s="400">
        <v>1</v>
      </c>
      <c r="L137" s="400"/>
      <c r="M137" s="400"/>
      <c r="N137" s="400"/>
      <c r="O137" s="400">
        <v>1</v>
      </c>
      <c r="P137" s="228">
        <v>22000000</v>
      </c>
      <c r="Q137" s="171"/>
      <c r="R137" s="223"/>
      <c r="S137" s="171"/>
      <c r="T137" s="171"/>
      <c r="U137" s="230"/>
      <c r="V137" s="231"/>
      <c r="W137" s="232"/>
      <c r="X137" s="232"/>
      <c r="Y137" s="131">
        <v>44000000</v>
      </c>
    </row>
    <row r="138" spans="1:25" ht="69" customHeight="1" x14ac:dyDescent="0.25">
      <c r="A138" s="99"/>
      <c r="B138" s="334"/>
      <c r="C138" s="263"/>
      <c r="D138" s="150" t="s">
        <v>372</v>
      </c>
      <c r="E138" s="398" t="s">
        <v>281</v>
      </c>
      <c r="F138" s="152" t="s">
        <v>14</v>
      </c>
      <c r="G138" s="45" t="s">
        <v>18</v>
      </c>
      <c r="H138" s="399" t="s">
        <v>282</v>
      </c>
      <c r="I138" s="384" t="s">
        <v>283</v>
      </c>
      <c r="J138" s="394" t="s">
        <v>282</v>
      </c>
      <c r="K138" s="152">
        <v>0.25</v>
      </c>
      <c r="L138" s="152">
        <v>0.25</v>
      </c>
      <c r="M138" s="152">
        <v>0.25</v>
      </c>
      <c r="N138" s="152">
        <v>0.25</v>
      </c>
      <c r="O138" s="152">
        <v>1</v>
      </c>
      <c r="P138" s="228">
        <v>22000000</v>
      </c>
      <c r="Q138" s="178"/>
      <c r="R138" s="162"/>
      <c r="S138" s="178"/>
      <c r="T138" s="178"/>
      <c r="U138" s="401"/>
      <c r="V138" s="231"/>
      <c r="W138" s="232"/>
      <c r="X138" s="232"/>
      <c r="Y138" s="131"/>
    </row>
    <row r="139" spans="1:25" ht="60.75" customHeight="1" x14ac:dyDescent="0.25">
      <c r="A139" s="99"/>
      <c r="B139" s="334"/>
      <c r="C139" s="263"/>
      <c r="D139" s="150" t="s">
        <v>373</v>
      </c>
      <c r="E139" s="402" t="s">
        <v>284</v>
      </c>
      <c r="F139" s="403" t="s">
        <v>14</v>
      </c>
      <c r="G139" s="45" t="s">
        <v>18</v>
      </c>
      <c r="H139" s="86" t="s">
        <v>285</v>
      </c>
      <c r="I139" s="403" t="s">
        <v>286</v>
      </c>
      <c r="J139" s="403" t="s">
        <v>287</v>
      </c>
      <c r="K139" s="152"/>
      <c r="L139" s="152">
        <v>0.25</v>
      </c>
      <c r="M139" s="152">
        <v>0.25</v>
      </c>
      <c r="N139" s="152">
        <v>0.5</v>
      </c>
      <c r="O139" s="152">
        <v>1</v>
      </c>
      <c r="P139" s="385">
        <v>26400000</v>
      </c>
      <c r="Q139" s="404"/>
      <c r="R139" s="404"/>
      <c r="S139" s="405"/>
      <c r="T139" s="405"/>
      <c r="U139" s="406"/>
      <c r="V139" s="405"/>
      <c r="W139" s="407"/>
      <c r="X139" s="407"/>
      <c r="Y139" s="396">
        <f>P139</f>
        <v>26400000</v>
      </c>
    </row>
    <row r="140" spans="1:25" ht="42.75" customHeight="1" x14ac:dyDescent="0.25">
      <c r="A140" s="99"/>
      <c r="B140" s="334"/>
      <c r="C140" s="263"/>
      <c r="D140" s="357" t="s">
        <v>374</v>
      </c>
      <c r="E140" s="408" t="s">
        <v>75</v>
      </c>
      <c r="F140" s="403" t="s">
        <v>14</v>
      </c>
      <c r="G140" s="45" t="s">
        <v>18</v>
      </c>
      <c r="H140" s="240" t="s">
        <v>288</v>
      </c>
      <c r="I140" s="409" t="s">
        <v>289</v>
      </c>
      <c r="J140" s="410" t="s">
        <v>290</v>
      </c>
      <c r="K140" s="403"/>
      <c r="L140" s="403"/>
      <c r="M140" s="403"/>
      <c r="N140" s="152"/>
      <c r="O140" s="152"/>
      <c r="P140" s="411"/>
      <c r="Q140" s="404"/>
      <c r="R140" s="404"/>
      <c r="S140" s="405"/>
      <c r="T140" s="405"/>
      <c r="U140" s="406"/>
      <c r="V140" s="405"/>
      <c r="W140" s="405"/>
      <c r="X140" s="405"/>
      <c r="Y140" s="388">
        <f>P140</f>
        <v>0</v>
      </c>
    </row>
    <row r="141" spans="1:25" ht="42.75" customHeight="1" x14ac:dyDescent="0.25">
      <c r="A141" s="99"/>
      <c r="B141" s="412" t="s">
        <v>460</v>
      </c>
      <c r="C141" s="210" t="s">
        <v>375</v>
      </c>
      <c r="D141" s="150" t="s">
        <v>461</v>
      </c>
      <c r="E141" s="2" t="s">
        <v>237</v>
      </c>
      <c r="F141" s="2" t="s">
        <v>14</v>
      </c>
      <c r="G141" s="45" t="s">
        <v>18</v>
      </c>
      <c r="H141" s="2" t="s">
        <v>237</v>
      </c>
      <c r="I141" s="14" t="s">
        <v>238</v>
      </c>
      <c r="J141" s="151" t="s">
        <v>239</v>
      </c>
      <c r="K141" s="152">
        <v>0.25</v>
      </c>
      <c r="L141" s="152">
        <v>0.25</v>
      </c>
      <c r="M141" s="152">
        <v>0.25</v>
      </c>
      <c r="N141" s="152">
        <v>0.25</v>
      </c>
      <c r="O141" s="413">
        <f>K141+L141+M141+N141</f>
        <v>1</v>
      </c>
      <c r="P141" s="379"/>
      <c r="Q141" s="155"/>
      <c r="R141" s="155">
        <v>15000000</v>
      </c>
      <c r="S141" s="155"/>
      <c r="T141" s="155"/>
      <c r="U141" s="157"/>
      <c r="V141" s="155"/>
      <c r="W141" s="155"/>
      <c r="X141" s="155"/>
      <c r="Y141" s="88">
        <v>15000000</v>
      </c>
    </row>
    <row r="142" spans="1:25" x14ac:dyDescent="0.25">
      <c r="V142" s="417"/>
      <c r="W142" s="417"/>
      <c r="X142" s="417"/>
      <c r="Y142" s="417"/>
    </row>
    <row r="143" spans="1:25" x14ac:dyDescent="0.25">
      <c r="V143" s="417"/>
      <c r="W143" s="417"/>
      <c r="X143" s="417"/>
      <c r="Y143" s="417"/>
    </row>
    <row r="144" spans="1:25" x14ac:dyDescent="0.25">
      <c r="V144" s="417"/>
      <c r="W144" s="417"/>
      <c r="X144" s="417"/>
      <c r="Y144" s="417"/>
    </row>
    <row r="145" spans="22:25" x14ac:dyDescent="0.25">
      <c r="V145" s="417"/>
      <c r="W145" s="417"/>
      <c r="X145" s="417"/>
      <c r="Y145" s="417"/>
    </row>
    <row r="146" spans="22:25" x14ac:dyDescent="0.25">
      <c r="V146" s="417"/>
      <c r="W146" s="417"/>
      <c r="X146" s="417"/>
      <c r="Y146" s="417"/>
    </row>
    <row r="147" spans="22:25" x14ac:dyDescent="0.25">
      <c r="V147" s="417"/>
      <c r="W147" s="417"/>
      <c r="X147" s="417"/>
      <c r="Y147" s="417"/>
    </row>
    <row r="148" spans="22:25" x14ac:dyDescent="0.25">
      <c r="V148" s="417"/>
      <c r="W148" s="417"/>
      <c r="X148" s="417"/>
      <c r="Y148" s="417"/>
    </row>
    <row r="149" spans="22:25" x14ac:dyDescent="0.25">
      <c r="V149" s="417"/>
      <c r="W149" s="417"/>
      <c r="X149" s="417"/>
      <c r="Y149" s="417"/>
    </row>
    <row r="150" spans="22:25" x14ac:dyDescent="0.25">
      <c r="V150" s="417"/>
      <c r="W150" s="417"/>
      <c r="X150" s="417"/>
      <c r="Y150" s="417"/>
    </row>
    <row r="151" spans="22:25" x14ac:dyDescent="0.25">
      <c r="V151" s="417"/>
      <c r="W151" s="417"/>
      <c r="X151" s="417"/>
      <c r="Y151" s="417"/>
    </row>
    <row r="152" spans="22:25" x14ac:dyDescent="0.25">
      <c r="V152" s="417"/>
      <c r="W152" s="417"/>
      <c r="X152" s="417"/>
      <c r="Y152" s="417"/>
    </row>
    <row r="153" spans="22:25" x14ac:dyDescent="0.25">
      <c r="V153" s="417"/>
      <c r="W153" s="417"/>
      <c r="X153" s="417"/>
      <c r="Y153" s="417"/>
    </row>
    <row r="154" spans="22:25" x14ac:dyDescent="0.25">
      <c r="V154" s="417"/>
      <c r="W154" s="417"/>
      <c r="X154" s="417"/>
      <c r="Y154" s="417"/>
    </row>
    <row r="155" spans="22:25" x14ac:dyDescent="0.25">
      <c r="V155" s="417"/>
      <c r="W155" s="417"/>
      <c r="X155" s="417"/>
      <c r="Y155" s="417"/>
    </row>
    <row r="156" spans="22:25" x14ac:dyDescent="0.25">
      <c r="V156" s="417"/>
      <c r="W156" s="417"/>
      <c r="X156" s="417"/>
      <c r="Y156" s="417"/>
    </row>
    <row r="157" spans="22:25" x14ac:dyDescent="0.25">
      <c r="V157" s="417"/>
      <c r="W157" s="417"/>
      <c r="X157" s="417"/>
      <c r="Y157" s="417"/>
    </row>
    <row r="158" spans="22:25" x14ac:dyDescent="0.25">
      <c r="V158" s="417"/>
      <c r="W158" s="417"/>
      <c r="X158" s="417"/>
      <c r="Y158" s="417"/>
    </row>
    <row r="159" spans="22:25" x14ac:dyDescent="0.25">
      <c r="V159" s="417"/>
      <c r="W159" s="417"/>
      <c r="X159" s="417"/>
      <c r="Y159" s="417"/>
    </row>
    <row r="160" spans="22:25" x14ac:dyDescent="0.25">
      <c r="V160" s="417"/>
      <c r="W160" s="417"/>
      <c r="X160" s="417"/>
      <c r="Y160" s="417"/>
    </row>
    <row r="161" spans="22:25" x14ac:dyDescent="0.25">
      <c r="V161" s="417"/>
      <c r="W161" s="417"/>
      <c r="X161" s="417"/>
      <c r="Y161" s="417"/>
    </row>
    <row r="162" spans="22:25" x14ac:dyDescent="0.25">
      <c r="V162" s="417"/>
      <c r="W162" s="417"/>
      <c r="X162" s="417"/>
      <c r="Y162" s="417"/>
    </row>
    <row r="163" spans="22:25" x14ac:dyDescent="0.25">
      <c r="V163" s="417"/>
      <c r="W163" s="417"/>
      <c r="X163" s="417"/>
      <c r="Y163" s="417"/>
    </row>
    <row r="164" spans="22:25" x14ac:dyDescent="0.25">
      <c r="V164" s="417"/>
      <c r="W164" s="417"/>
      <c r="X164" s="417"/>
      <c r="Y164" s="417"/>
    </row>
    <row r="165" spans="22:25" x14ac:dyDescent="0.25">
      <c r="V165" s="417"/>
      <c r="W165" s="417"/>
      <c r="X165" s="417"/>
      <c r="Y165" s="417"/>
    </row>
    <row r="166" spans="22:25" x14ac:dyDescent="0.25">
      <c r="V166" s="417"/>
      <c r="W166" s="417"/>
      <c r="X166" s="417"/>
      <c r="Y166" s="417"/>
    </row>
    <row r="167" spans="22:25" x14ac:dyDescent="0.25">
      <c r="V167" s="417"/>
      <c r="W167" s="417"/>
      <c r="X167" s="417"/>
      <c r="Y167" s="417"/>
    </row>
    <row r="168" spans="22:25" x14ac:dyDescent="0.25">
      <c r="V168" s="417"/>
      <c r="W168" s="417"/>
      <c r="X168" s="417"/>
      <c r="Y168" s="417"/>
    </row>
    <row r="169" spans="22:25" x14ac:dyDescent="0.25">
      <c r="V169" s="417"/>
      <c r="W169" s="417"/>
      <c r="X169" s="417"/>
      <c r="Y169" s="417"/>
    </row>
    <row r="170" spans="22:25" x14ac:dyDescent="0.25">
      <c r="V170" s="417"/>
      <c r="W170" s="417"/>
      <c r="X170" s="417"/>
      <c r="Y170" s="417"/>
    </row>
    <row r="171" spans="22:25" x14ac:dyDescent="0.25">
      <c r="V171" s="417"/>
      <c r="W171" s="417"/>
      <c r="X171" s="417"/>
      <c r="Y171" s="417"/>
    </row>
    <row r="172" spans="22:25" x14ac:dyDescent="0.25">
      <c r="V172" s="417"/>
      <c r="W172" s="417"/>
      <c r="X172" s="417"/>
      <c r="Y172" s="417"/>
    </row>
    <row r="173" spans="22:25" x14ac:dyDescent="0.25">
      <c r="V173" s="417"/>
      <c r="W173" s="417"/>
      <c r="X173" s="417"/>
      <c r="Y173" s="417"/>
    </row>
    <row r="174" spans="22:25" x14ac:dyDescent="0.25">
      <c r="V174" s="417"/>
      <c r="W174" s="417"/>
      <c r="X174" s="417"/>
      <c r="Y174" s="417"/>
    </row>
    <row r="175" spans="22:25" x14ac:dyDescent="0.25">
      <c r="V175" s="417"/>
      <c r="W175" s="417"/>
      <c r="X175" s="417"/>
      <c r="Y175" s="417"/>
    </row>
    <row r="176" spans="22:25" x14ac:dyDescent="0.25">
      <c r="V176" s="417"/>
      <c r="W176" s="417"/>
      <c r="X176" s="417"/>
      <c r="Y176" s="417"/>
    </row>
    <row r="177" spans="22:25" x14ac:dyDescent="0.25">
      <c r="V177" s="417"/>
      <c r="W177" s="417"/>
      <c r="X177" s="417"/>
      <c r="Y177" s="417"/>
    </row>
    <row r="178" spans="22:25" x14ac:dyDescent="0.25">
      <c r="V178" s="417"/>
      <c r="W178" s="417"/>
      <c r="X178" s="417"/>
      <c r="Y178" s="417"/>
    </row>
    <row r="179" spans="22:25" x14ac:dyDescent="0.25">
      <c r="V179" s="417"/>
      <c r="W179" s="417"/>
      <c r="X179" s="417"/>
      <c r="Y179" s="417"/>
    </row>
    <row r="180" spans="22:25" x14ac:dyDescent="0.25">
      <c r="V180" s="417"/>
      <c r="W180" s="417"/>
      <c r="X180" s="417"/>
      <c r="Y180" s="417"/>
    </row>
    <row r="181" spans="22:25" x14ac:dyDescent="0.25">
      <c r="V181" s="417"/>
      <c r="W181" s="417"/>
      <c r="X181" s="417"/>
      <c r="Y181" s="417"/>
    </row>
    <row r="182" spans="22:25" x14ac:dyDescent="0.25">
      <c r="V182" s="417"/>
      <c r="W182" s="417"/>
      <c r="X182" s="417"/>
      <c r="Y182" s="417"/>
    </row>
    <row r="183" spans="22:25" x14ac:dyDescent="0.25">
      <c r="V183" s="417"/>
      <c r="W183" s="417"/>
      <c r="X183" s="417"/>
      <c r="Y183" s="417"/>
    </row>
    <row r="184" spans="22:25" x14ac:dyDescent="0.25">
      <c r="V184" s="417"/>
      <c r="W184" s="417"/>
      <c r="X184" s="417"/>
      <c r="Y184" s="417"/>
    </row>
    <row r="185" spans="22:25" x14ac:dyDescent="0.25">
      <c r="V185" s="417"/>
      <c r="W185" s="417"/>
      <c r="X185" s="417"/>
      <c r="Y185" s="417"/>
    </row>
    <row r="186" spans="22:25" x14ac:dyDescent="0.25">
      <c r="V186" s="417"/>
      <c r="W186" s="417"/>
      <c r="X186" s="417"/>
      <c r="Y186" s="417"/>
    </row>
    <row r="187" spans="22:25" x14ac:dyDescent="0.25">
      <c r="V187" s="417"/>
      <c r="W187" s="417"/>
      <c r="X187" s="417"/>
      <c r="Y187" s="417"/>
    </row>
    <row r="188" spans="22:25" x14ac:dyDescent="0.25">
      <c r="V188" s="417"/>
      <c r="W188" s="417"/>
      <c r="X188" s="417"/>
      <c r="Y188" s="417"/>
    </row>
    <row r="189" spans="22:25" x14ac:dyDescent="0.25">
      <c r="V189" s="417"/>
      <c r="W189" s="417"/>
      <c r="X189" s="417"/>
      <c r="Y189" s="417"/>
    </row>
    <row r="190" spans="22:25" x14ac:dyDescent="0.25">
      <c r="V190" s="417"/>
      <c r="W190" s="417"/>
      <c r="X190" s="417"/>
      <c r="Y190" s="417"/>
    </row>
    <row r="191" spans="22:25" x14ac:dyDescent="0.25">
      <c r="V191" s="417"/>
      <c r="W191" s="417"/>
      <c r="X191" s="417"/>
      <c r="Y191" s="417"/>
    </row>
    <row r="192" spans="22:25" x14ac:dyDescent="0.25">
      <c r="V192" s="417"/>
      <c r="W192" s="417"/>
      <c r="X192" s="417"/>
      <c r="Y192" s="417"/>
    </row>
    <row r="193" spans="22:25" x14ac:dyDescent="0.25">
      <c r="V193" s="417"/>
      <c r="W193" s="417"/>
      <c r="X193" s="417"/>
      <c r="Y193" s="417"/>
    </row>
    <row r="194" spans="22:25" x14ac:dyDescent="0.25">
      <c r="V194" s="417"/>
      <c r="W194" s="417"/>
      <c r="X194" s="417"/>
      <c r="Y194" s="417"/>
    </row>
    <row r="195" spans="22:25" x14ac:dyDescent="0.25">
      <c r="V195" s="417"/>
      <c r="W195" s="417"/>
      <c r="X195" s="417"/>
      <c r="Y195" s="417"/>
    </row>
    <row r="196" spans="22:25" x14ac:dyDescent="0.25">
      <c r="V196" s="417"/>
      <c r="W196" s="417"/>
      <c r="X196" s="417"/>
      <c r="Y196" s="417"/>
    </row>
    <row r="197" spans="22:25" x14ac:dyDescent="0.25">
      <c r="V197" s="417"/>
      <c r="W197" s="417"/>
      <c r="X197" s="417"/>
      <c r="Y197" s="417"/>
    </row>
    <row r="198" spans="22:25" x14ac:dyDescent="0.25">
      <c r="V198" s="417"/>
      <c r="W198" s="417"/>
      <c r="X198" s="417"/>
      <c r="Y198" s="417"/>
    </row>
    <row r="199" spans="22:25" x14ac:dyDescent="0.25">
      <c r="V199" s="417"/>
      <c r="W199" s="417"/>
      <c r="X199" s="417"/>
      <c r="Y199" s="417"/>
    </row>
    <row r="200" spans="22:25" x14ac:dyDescent="0.25">
      <c r="V200" s="417"/>
      <c r="W200" s="417"/>
      <c r="X200" s="417"/>
      <c r="Y200" s="417"/>
    </row>
    <row r="201" spans="22:25" x14ac:dyDescent="0.25">
      <c r="V201" s="417"/>
      <c r="W201" s="417"/>
      <c r="X201" s="417"/>
      <c r="Y201" s="417"/>
    </row>
    <row r="202" spans="22:25" x14ac:dyDescent="0.25">
      <c r="V202" s="417"/>
      <c r="W202" s="417"/>
      <c r="X202" s="417"/>
      <c r="Y202" s="417"/>
    </row>
    <row r="203" spans="22:25" x14ac:dyDescent="0.25">
      <c r="V203" s="417"/>
      <c r="W203" s="417"/>
      <c r="X203" s="417"/>
      <c r="Y203" s="417"/>
    </row>
    <row r="204" spans="22:25" x14ac:dyDescent="0.25">
      <c r="V204" s="417"/>
      <c r="W204" s="417"/>
      <c r="X204" s="417"/>
      <c r="Y204" s="417"/>
    </row>
    <row r="205" spans="22:25" x14ac:dyDescent="0.25">
      <c r="V205" s="417"/>
      <c r="W205" s="417"/>
      <c r="X205" s="417"/>
      <c r="Y205" s="417"/>
    </row>
    <row r="206" spans="22:25" x14ac:dyDescent="0.25">
      <c r="V206" s="417"/>
      <c r="W206" s="417"/>
      <c r="X206" s="417"/>
      <c r="Y206" s="417"/>
    </row>
    <row r="207" spans="22:25" x14ac:dyDescent="0.25">
      <c r="V207" s="417"/>
      <c r="W207" s="417"/>
      <c r="X207" s="417"/>
      <c r="Y207" s="417"/>
    </row>
    <row r="208" spans="22:25" x14ac:dyDescent="0.25">
      <c r="V208" s="417"/>
      <c r="W208" s="417"/>
      <c r="X208" s="417"/>
      <c r="Y208" s="417"/>
    </row>
    <row r="209" spans="22:25" x14ac:dyDescent="0.25">
      <c r="V209" s="417"/>
      <c r="W209" s="417"/>
      <c r="X209" s="417"/>
      <c r="Y209" s="417"/>
    </row>
    <row r="210" spans="22:25" x14ac:dyDescent="0.25">
      <c r="V210" s="417"/>
      <c r="W210" s="417"/>
      <c r="X210" s="417"/>
      <c r="Y210" s="417"/>
    </row>
    <row r="211" spans="22:25" x14ac:dyDescent="0.25">
      <c r="V211" s="417"/>
      <c r="W211" s="417"/>
      <c r="X211" s="417"/>
      <c r="Y211" s="417"/>
    </row>
    <row r="212" spans="22:25" x14ac:dyDescent="0.25">
      <c r="V212" s="417"/>
      <c r="W212" s="417"/>
      <c r="X212" s="417"/>
      <c r="Y212" s="417"/>
    </row>
    <row r="213" spans="22:25" x14ac:dyDescent="0.25">
      <c r="V213" s="417"/>
      <c r="W213" s="417"/>
      <c r="X213" s="417"/>
      <c r="Y213" s="417"/>
    </row>
    <row r="214" spans="22:25" x14ac:dyDescent="0.25">
      <c r="V214" s="417"/>
      <c r="W214" s="417"/>
      <c r="X214" s="417"/>
      <c r="Y214" s="417"/>
    </row>
    <row r="215" spans="22:25" x14ac:dyDescent="0.25">
      <c r="V215" s="417"/>
      <c r="W215" s="417"/>
      <c r="X215" s="417"/>
      <c r="Y215" s="417"/>
    </row>
    <row r="216" spans="22:25" x14ac:dyDescent="0.25">
      <c r="V216" s="417"/>
      <c r="W216" s="417"/>
      <c r="X216" s="417"/>
      <c r="Y216" s="417"/>
    </row>
    <row r="217" spans="22:25" x14ac:dyDescent="0.25">
      <c r="V217" s="417"/>
      <c r="W217" s="417"/>
      <c r="X217" s="417"/>
      <c r="Y217" s="417"/>
    </row>
    <row r="218" spans="22:25" x14ac:dyDescent="0.25">
      <c r="V218" s="417"/>
      <c r="W218" s="417"/>
      <c r="X218" s="417"/>
      <c r="Y218" s="417"/>
    </row>
    <row r="219" spans="22:25" x14ac:dyDescent="0.25">
      <c r="V219" s="417"/>
      <c r="W219" s="417"/>
      <c r="X219" s="417"/>
      <c r="Y219" s="417"/>
    </row>
    <row r="220" spans="22:25" x14ac:dyDescent="0.25">
      <c r="V220" s="417"/>
      <c r="W220" s="417"/>
      <c r="X220" s="417"/>
      <c r="Y220" s="417"/>
    </row>
    <row r="221" spans="22:25" x14ac:dyDescent="0.25">
      <c r="V221" s="417"/>
      <c r="W221" s="417"/>
      <c r="X221" s="417"/>
      <c r="Y221" s="417"/>
    </row>
    <row r="222" spans="22:25" x14ac:dyDescent="0.25">
      <c r="V222" s="417"/>
      <c r="W222" s="417"/>
      <c r="X222" s="417"/>
      <c r="Y222" s="417"/>
    </row>
    <row r="223" spans="22:25" x14ac:dyDescent="0.25">
      <c r="V223" s="417"/>
      <c r="W223" s="417"/>
      <c r="X223" s="417"/>
      <c r="Y223" s="417"/>
    </row>
    <row r="224" spans="22:25" x14ac:dyDescent="0.25">
      <c r="V224" s="417"/>
      <c r="W224" s="417"/>
      <c r="X224" s="417"/>
      <c r="Y224" s="417"/>
    </row>
    <row r="225" spans="22:25" x14ac:dyDescent="0.25">
      <c r="V225" s="417"/>
      <c r="W225" s="417"/>
      <c r="X225" s="417"/>
      <c r="Y225" s="417"/>
    </row>
    <row r="226" spans="22:25" x14ac:dyDescent="0.25">
      <c r="V226" s="417"/>
      <c r="W226" s="417"/>
      <c r="X226" s="417"/>
      <c r="Y226" s="417"/>
    </row>
    <row r="227" spans="22:25" x14ac:dyDescent="0.25">
      <c r="V227" s="417"/>
      <c r="W227" s="417"/>
      <c r="X227" s="417"/>
      <c r="Y227" s="417"/>
    </row>
    <row r="228" spans="22:25" x14ac:dyDescent="0.25">
      <c r="V228" s="417"/>
      <c r="W228" s="417"/>
      <c r="X228" s="417"/>
      <c r="Y228" s="417"/>
    </row>
    <row r="229" spans="22:25" x14ac:dyDescent="0.25">
      <c r="V229" s="417"/>
      <c r="W229" s="417"/>
      <c r="X229" s="417"/>
      <c r="Y229" s="417"/>
    </row>
    <row r="230" spans="22:25" x14ac:dyDescent="0.25">
      <c r="V230" s="417"/>
      <c r="W230" s="417"/>
      <c r="X230" s="417"/>
      <c r="Y230" s="417"/>
    </row>
    <row r="231" spans="22:25" x14ac:dyDescent="0.25">
      <c r="V231" s="417"/>
      <c r="W231" s="417"/>
      <c r="X231" s="417"/>
      <c r="Y231" s="417"/>
    </row>
    <row r="232" spans="22:25" x14ac:dyDescent="0.25">
      <c r="V232" s="417"/>
      <c r="W232" s="417"/>
      <c r="X232" s="417"/>
      <c r="Y232" s="417"/>
    </row>
    <row r="233" spans="22:25" x14ac:dyDescent="0.25">
      <c r="V233" s="417"/>
      <c r="W233" s="417"/>
      <c r="X233" s="417"/>
      <c r="Y233" s="417"/>
    </row>
    <row r="234" spans="22:25" x14ac:dyDescent="0.25">
      <c r="V234" s="417"/>
      <c r="W234" s="417"/>
      <c r="X234" s="417"/>
      <c r="Y234" s="417"/>
    </row>
    <row r="235" spans="22:25" x14ac:dyDescent="0.25">
      <c r="V235" s="417"/>
      <c r="W235" s="417"/>
      <c r="X235" s="417"/>
      <c r="Y235" s="417"/>
    </row>
    <row r="236" spans="22:25" x14ac:dyDescent="0.25">
      <c r="V236" s="417"/>
      <c r="W236" s="417"/>
      <c r="X236" s="417"/>
      <c r="Y236" s="417"/>
    </row>
    <row r="237" spans="22:25" x14ac:dyDescent="0.25">
      <c r="V237" s="417"/>
      <c r="W237" s="417"/>
      <c r="X237" s="417"/>
      <c r="Y237" s="417"/>
    </row>
    <row r="238" spans="22:25" x14ac:dyDescent="0.25">
      <c r="V238" s="417"/>
      <c r="W238" s="417"/>
      <c r="X238" s="417"/>
      <c r="Y238" s="417"/>
    </row>
    <row r="239" spans="22:25" x14ac:dyDescent="0.25">
      <c r="V239" s="417"/>
      <c r="W239" s="417"/>
      <c r="X239" s="417"/>
      <c r="Y239" s="417"/>
    </row>
    <row r="240" spans="22:25" x14ac:dyDescent="0.25">
      <c r="V240" s="417"/>
      <c r="W240" s="417"/>
      <c r="X240" s="417"/>
      <c r="Y240" s="417"/>
    </row>
    <row r="241" spans="22:25" x14ac:dyDescent="0.25">
      <c r="V241" s="417"/>
      <c r="W241" s="417"/>
      <c r="X241" s="417"/>
      <c r="Y241" s="417"/>
    </row>
    <row r="242" spans="22:25" x14ac:dyDescent="0.25">
      <c r="V242" s="417"/>
      <c r="W242" s="417"/>
      <c r="X242" s="417"/>
      <c r="Y242" s="417"/>
    </row>
    <row r="243" spans="22:25" x14ac:dyDescent="0.25">
      <c r="V243" s="417"/>
      <c r="W243" s="417"/>
      <c r="X243" s="417"/>
      <c r="Y243" s="417"/>
    </row>
    <row r="244" spans="22:25" x14ac:dyDescent="0.25">
      <c r="V244" s="417"/>
      <c r="W244" s="417"/>
      <c r="X244" s="417"/>
      <c r="Y244" s="417"/>
    </row>
    <row r="245" spans="22:25" x14ac:dyDescent="0.25">
      <c r="V245" s="417"/>
      <c r="W245" s="417"/>
      <c r="X245" s="417"/>
      <c r="Y245" s="417"/>
    </row>
    <row r="246" spans="22:25" x14ac:dyDescent="0.25">
      <c r="V246" s="417"/>
      <c r="W246" s="417"/>
      <c r="X246" s="417"/>
      <c r="Y246" s="417"/>
    </row>
    <row r="247" spans="22:25" x14ac:dyDescent="0.25">
      <c r="V247" s="417"/>
      <c r="W247" s="417"/>
      <c r="X247" s="417"/>
      <c r="Y247" s="417"/>
    </row>
    <row r="248" spans="22:25" x14ac:dyDescent="0.25">
      <c r="V248" s="417"/>
      <c r="W248" s="417"/>
      <c r="X248" s="417"/>
      <c r="Y248" s="417"/>
    </row>
    <row r="249" spans="22:25" x14ac:dyDescent="0.25">
      <c r="V249" s="417"/>
      <c r="W249" s="417"/>
      <c r="X249" s="417"/>
      <c r="Y249" s="417"/>
    </row>
    <row r="250" spans="22:25" x14ac:dyDescent="0.25">
      <c r="V250" s="417"/>
      <c r="W250" s="417"/>
      <c r="X250" s="417"/>
      <c r="Y250" s="417"/>
    </row>
    <row r="251" spans="22:25" x14ac:dyDescent="0.25">
      <c r="V251" s="417"/>
      <c r="W251" s="417"/>
      <c r="X251" s="417"/>
      <c r="Y251" s="417"/>
    </row>
    <row r="252" spans="22:25" x14ac:dyDescent="0.25">
      <c r="V252" s="417"/>
      <c r="W252" s="417"/>
      <c r="X252" s="417"/>
      <c r="Y252" s="417"/>
    </row>
    <row r="253" spans="22:25" x14ac:dyDescent="0.25">
      <c r="V253" s="417"/>
      <c r="W253" s="417"/>
      <c r="X253" s="417"/>
      <c r="Y253" s="417"/>
    </row>
    <row r="254" spans="22:25" x14ac:dyDescent="0.25">
      <c r="V254" s="417"/>
      <c r="W254" s="417"/>
      <c r="X254" s="417"/>
      <c r="Y254" s="417"/>
    </row>
    <row r="255" spans="22:25" x14ac:dyDescent="0.25">
      <c r="V255" s="417"/>
      <c r="W255" s="417"/>
      <c r="X255" s="417"/>
      <c r="Y255" s="417"/>
    </row>
    <row r="256" spans="22:25" x14ac:dyDescent="0.25">
      <c r="V256" s="417"/>
      <c r="W256" s="417"/>
      <c r="X256" s="417"/>
      <c r="Y256" s="417"/>
    </row>
    <row r="257" spans="22:25" x14ac:dyDescent="0.25">
      <c r="V257" s="417"/>
      <c r="W257" s="417"/>
      <c r="X257" s="417"/>
      <c r="Y257" s="417"/>
    </row>
    <row r="258" spans="22:25" x14ac:dyDescent="0.25">
      <c r="V258" s="417"/>
      <c r="W258" s="417"/>
      <c r="X258" s="417"/>
      <c r="Y258" s="417"/>
    </row>
    <row r="259" spans="22:25" x14ac:dyDescent="0.25">
      <c r="V259" s="417"/>
      <c r="W259" s="417"/>
      <c r="X259" s="417"/>
      <c r="Y259" s="417"/>
    </row>
    <row r="260" spans="22:25" x14ac:dyDescent="0.25">
      <c r="V260" s="417"/>
      <c r="W260" s="417"/>
      <c r="X260" s="417"/>
      <c r="Y260" s="417"/>
    </row>
    <row r="261" spans="22:25" x14ac:dyDescent="0.25">
      <c r="V261" s="417"/>
      <c r="W261" s="417"/>
      <c r="X261" s="417"/>
      <c r="Y261" s="417"/>
    </row>
    <row r="262" spans="22:25" x14ac:dyDescent="0.25">
      <c r="V262" s="417"/>
      <c r="W262" s="417"/>
      <c r="X262" s="417"/>
      <c r="Y262" s="417"/>
    </row>
    <row r="263" spans="22:25" x14ac:dyDescent="0.25">
      <c r="V263" s="417"/>
      <c r="W263" s="417"/>
      <c r="X263" s="417"/>
      <c r="Y263" s="417"/>
    </row>
    <row r="264" spans="22:25" x14ac:dyDescent="0.25">
      <c r="V264" s="417"/>
      <c r="W264" s="417"/>
      <c r="X264" s="417"/>
      <c r="Y264" s="417"/>
    </row>
    <row r="265" spans="22:25" x14ac:dyDescent="0.25">
      <c r="V265" s="417"/>
      <c r="W265" s="417"/>
      <c r="X265" s="417"/>
      <c r="Y265" s="417"/>
    </row>
    <row r="266" spans="22:25" x14ac:dyDescent="0.25">
      <c r="V266" s="417"/>
      <c r="W266" s="417"/>
      <c r="X266" s="417"/>
      <c r="Y266" s="417"/>
    </row>
    <row r="267" spans="22:25" x14ac:dyDescent="0.25">
      <c r="V267" s="417"/>
      <c r="W267" s="417"/>
      <c r="X267" s="417"/>
      <c r="Y267" s="417"/>
    </row>
    <row r="268" spans="22:25" x14ac:dyDescent="0.25">
      <c r="V268" s="417"/>
      <c r="W268" s="417"/>
      <c r="X268" s="417"/>
      <c r="Y268" s="417"/>
    </row>
    <row r="269" spans="22:25" x14ac:dyDescent="0.25">
      <c r="V269" s="417"/>
      <c r="W269" s="417"/>
      <c r="X269" s="417"/>
      <c r="Y269" s="417"/>
    </row>
    <row r="270" spans="22:25" x14ac:dyDescent="0.25">
      <c r="V270" s="417"/>
      <c r="W270" s="417"/>
      <c r="X270" s="417"/>
      <c r="Y270" s="417"/>
    </row>
    <row r="271" spans="22:25" x14ac:dyDescent="0.25">
      <c r="V271" s="417"/>
      <c r="W271" s="417"/>
      <c r="X271" s="417"/>
      <c r="Y271" s="417"/>
    </row>
    <row r="272" spans="22:25" x14ac:dyDescent="0.25">
      <c r="V272" s="417"/>
      <c r="W272" s="417"/>
      <c r="X272" s="417"/>
      <c r="Y272" s="417"/>
    </row>
    <row r="273" spans="22:25" x14ac:dyDescent="0.25">
      <c r="V273" s="417"/>
      <c r="W273" s="417"/>
      <c r="X273" s="417"/>
      <c r="Y273" s="417"/>
    </row>
    <row r="274" spans="22:25" x14ac:dyDescent="0.25">
      <c r="V274" s="417"/>
      <c r="W274" s="417"/>
      <c r="X274" s="417"/>
      <c r="Y274" s="417"/>
    </row>
    <row r="275" spans="22:25" x14ac:dyDescent="0.25">
      <c r="V275" s="417"/>
      <c r="W275" s="417"/>
      <c r="X275" s="417"/>
      <c r="Y275" s="417"/>
    </row>
    <row r="276" spans="22:25" x14ac:dyDescent="0.25">
      <c r="V276" s="417"/>
      <c r="W276" s="417"/>
      <c r="X276" s="417"/>
      <c r="Y276" s="417"/>
    </row>
    <row r="277" spans="22:25" x14ac:dyDescent="0.25">
      <c r="V277" s="417"/>
      <c r="W277" s="417"/>
      <c r="X277" s="417"/>
      <c r="Y277" s="417"/>
    </row>
    <row r="278" spans="22:25" x14ac:dyDescent="0.25">
      <c r="V278" s="417"/>
      <c r="W278" s="417"/>
      <c r="X278" s="417"/>
      <c r="Y278" s="417"/>
    </row>
    <row r="279" spans="22:25" x14ac:dyDescent="0.25">
      <c r="V279" s="417"/>
      <c r="W279" s="417"/>
      <c r="X279" s="417"/>
      <c r="Y279" s="417"/>
    </row>
    <row r="280" spans="22:25" x14ac:dyDescent="0.25">
      <c r="V280" s="417"/>
      <c r="W280" s="417"/>
      <c r="X280" s="417"/>
      <c r="Y280" s="417"/>
    </row>
    <row r="281" spans="22:25" x14ac:dyDescent="0.25">
      <c r="V281" s="417"/>
      <c r="W281" s="417"/>
      <c r="X281" s="417"/>
      <c r="Y281" s="417"/>
    </row>
    <row r="282" spans="22:25" x14ac:dyDescent="0.25">
      <c r="V282" s="417"/>
      <c r="W282" s="417"/>
      <c r="X282" s="417"/>
      <c r="Y282" s="417"/>
    </row>
    <row r="283" spans="22:25" x14ac:dyDescent="0.25">
      <c r="V283" s="417"/>
      <c r="W283" s="417"/>
      <c r="X283" s="417"/>
      <c r="Y283" s="417"/>
    </row>
    <row r="284" spans="22:25" x14ac:dyDescent="0.25">
      <c r="V284" s="417"/>
      <c r="W284" s="417"/>
      <c r="X284" s="417"/>
      <c r="Y284" s="417"/>
    </row>
    <row r="285" spans="22:25" x14ac:dyDescent="0.25">
      <c r="V285" s="417"/>
      <c r="W285" s="417"/>
      <c r="X285" s="417"/>
      <c r="Y285" s="417"/>
    </row>
    <row r="286" spans="22:25" x14ac:dyDescent="0.25">
      <c r="V286" s="417"/>
      <c r="W286" s="417"/>
      <c r="X286" s="417"/>
      <c r="Y286" s="417"/>
    </row>
    <row r="287" spans="22:25" x14ac:dyDescent="0.25">
      <c r="V287" s="417"/>
      <c r="W287" s="417"/>
      <c r="X287" s="417"/>
      <c r="Y287" s="417"/>
    </row>
    <row r="288" spans="22:25" x14ac:dyDescent="0.25">
      <c r="V288" s="417"/>
      <c r="W288" s="417"/>
      <c r="X288" s="417"/>
      <c r="Y288" s="417"/>
    </row>
    <row r="289" spans="22:25" x14ac:dyDescent="0.25">
      <c r="V289" s="417"/>
      <c r="W289" s="417"/>
      <c r="X289" s="417"/>
      <c r="Y289" s="417"/>
    </row>
    <row r="290" spans="22:25" x14ac:dyDescent="0.25">
      <c r="V290" s="417"/>
      <c r="W290" s="417"/>
      <c r="X290" s="417"/>
      <c r="Y290" s="417"/>
    </row>
    <row r="291" spans="22:25" x14ac:dyDescent="0.25">
      <c r="V291" s="417"/>
      <c r="W291" s="417"/>
      <c r="X291" s="417"/>
      <c r="Y291" s="417"/>
    </row>
    <row r="292" spans="22:25" x14ac:dyDescent="0.25">
      <c r="V292" s="417"/>
      <c r="W292" s="417"/>
      <c r="X292" s="417"/>
      <c r="Y292" s="417"/>
    </row>
    <row r="293" spans="22:25" x14ac:dyDescent="0.25">
      <c r="V293" s="417"/>
      <c r="W293" s="417"/>
      <c r="X293" s="417"/>
      <c r="Y293" s="417"/>
    </row>
    <row r="294" spans="22:25" x14ac:dyDescent="0.25">
      <c r="V294" s="417"/>
      <c r="W294" s="417"/>
      <c r="X294" s="417"/>
      <c r="Y294" s="417"/>
    </row>
    <row r="295" spans="22:25" x14ac:dyDescent="0.25">
      <c r="V295" s="417"/>
      <c r="W295" s="417"/>
      <c r="X295" s="417"/>
      <c r="Y295" s="417"/>
    </row>
    <row r="296" spans="22:25" x14ac:dyDescent="0.25">
      <c r="V296" s="417"/>
      <c r="W296" s="417"/>
      <c r="X296" s="417"/>
      <c r="Y296" s="417"/>
    </row>
    <row r="297" spans="22:25" x14ac:dyDescent="0.25">
      <c r="V297" s="417"/>
      <c r="W297" s="417"/>
      <c r="X297" s="417"/>
      <c r="Y297" s="417"/>
    </row>
    <row r="298" spans="22:25" x14ac:dyDescent="0.25">
      <c r="V298" s="417"/>
      <c r="W298" s="417"/>
      <c r="X298" s="417"/>
      <c r="Y298" s="417"/>
    </row>
    <row r="299" spans="22:25" x14ac:dyDescent="0.25">
      <c r="V299" s="417"/>
      <c r="W299" s="417"/>
      <c r="X299" s="417"/>
      <c r="Y299" s="417"/>
    </row>
    <row r="300" spans="22:25" x14ac:dyDescent="0.25">
      <c r="V300" s="417"/>
      <c r="W300" s="417"/>
      <c r="X300" s="417"/>
      <c r="Y300" s="417"/>
    </row>
    <row r="301" spans="22:25" x14ac:dyDescent="0.25">
      <c r="V301" s="417"/>
      <c r="W301" s="417"/>
      <c r="X301" s="417"/>
      <c r="Y301" s="417"/>
    </row>
    <row r="302" spans="22:25" x14ac:dyDescent="0.25">
      <c r="V302" s="417"/>
      <c r="W302" s="417"/>
      <c r="X302" s="417"/>
      <c r="Y302" s="417"/>
    </row>
    <row r="303" spans="22:25" x14ac:dyDescent="0.25">
      <c r="V303" s="417"/>
      <c r="W303" s="417"/>
      <c r="X303" s="417"/>
      <c r="Y303" s="417"/>
    </row>
    <row r="304" spans="22:25" x14ac:dyDescent="0.25">
      <c r="V304" s="417"/>
      <c r="W304" s="417"/>
      <c r="X304" s="417"/>
      <c r="Y304" s="417"/>
    </row>
    <row r="305" spans="22:25" x14ac:dyDescent="0.25">
      <c r="V305" s="417"/>
      <c r="W305" s="417"/>
      <c r="X305" s="417"/>
      <c r="Y305" s="417"/>
    </row>
    <row r="306" spans="22:25" x14ac:dyDescent="0.25">
      <c r="V306" s="417"/>
      <c r="W306" s="417"/>
      <c r="X306" s="417"/>
      <c r="Y306" s="417"/>
    </row>
    <row r="307" spans="22:25" x14ac:dyDescent="0.25">
      <c r="V307" s="417"/>
      <c r="W307" s="417"/>
      <c r="X307" s="417"/>
      <c r="Y307" s="417"/>
    </row>
    <row r="308" spans="22:25" x14ac:dyDescent="0.25">
      <c r="V308" s="417"/>
      <c r="W308" s="417"/>
      <c r="X308" s="417"/>
      <c r="Y308" s="417"/>
    </row>
    <row r="309" spans="22:25" x14ac:dyDescent="0.25">
      <c r="V309" s="417"/>
      <c r="W309" s="417"/>
      <c r="X309" s="417"/>
      <c r="Y309" s="417"/>
    </row>
    <row r="310" spans="22:25" x14ac:dyDescent="0.25">
      <c r="V310" s="417"/>
      <c r="W310" s="417"/>
      <c r="X310" s="417"/>
      <c r="Y310" s="417"/>
    </row>
    <row r="311" spans="22:25" x14ac:dyDescent="0.25">
      <c r="V311" s="417"/>
      <c r="W311" s="417"/>
      <c r="X311" s="417"/>
      <c r="Y311" s="417"/>
    </row>
    <row r="312" spans="22:25" x14ac:dyDescent="0.25">
      <c r="V312" s="417"/>
      <c r="W312" s="417"/>
      <c r="X312" s="417"/>
      <c r="Y312" s="417"/>
    </row>
    <row r="313" spans="22:25" x14ac:dyDescent="0.25">
      <c r="V313" s="417"/>
      <c r="W313" s="417"/>
      <c r="X313" s="417"/>
      <c r="Y313" s="417"/>
    </row>
    <row r="314" spans="22:25" x14ac:dyDescent="0.25">
      <c r="V314" s="417"/>
      <c r="W314" s="417"/>
      <c r="X314" s="417"/>
      <c r="Y314" s="417"/>
    </row>
    <row r="315" spans="22:25" x14ac:dyDescent="0.25">
      <c r="V315" s="417"/>
      <c r="W315" s="417"/>
      <c r="X315" s="417"/>
      <c r="Y315" s="417"/>
    </row>
    <row r="316" spans="22:25" x14ac:dyDescent="0.25">
      <c r="V316" s="417"/>
      <c r="W316" s="417"/>
      <c r="X316" s="417"/>
      <c r="Y316" s="417"/>
    </row>
    <row r="317" spans="22:25" x14ac:dyDescent="0.25">
      <c r="V317" s="417"/>
      <c r="W317" s="417"/>
      <c r="X317" s="417"/>
      <c r="Y317" s="417"/>
    </row>
    <row r="318" spans="22:25" x14ac:dyDescent="0.25">
      <c r="V318" s="417"/>
      <c r="W318" s="417"/>
      <c r="X318" s="417"/>
      <c r="Y318" s="417"/>
    </row>
    <row r="319" spans="22:25" x14ac:dyDescent="0.25">
      <c r="V319" s="417"/>
      <c r="W319" s="417"/>
      <c r="X319" s="417"/>
      <c r="Y319" s="417"/>
    </row>
    <row r="320" spans="22:25" x14ac:dyDescent="0.25">
      <c r="V320" s="417"/>
      <c r="W320" s="417"/>
      <c r="X320" s="417"/>
      <c r="Y320" s="417"/>
    </row>
    <row r="321" spans="22:25" x14ac:dyDescent="0.25">
      <c r="V321" s="417"/>
      <c r="W321" s="417"/>
      <c r="X321" s="417"/>
      <c r="Y321" s="417"/>
    </row>
    <row r="322" spans="22:25" x14ac:dyDescent="0.25">
      <c r="V322" s="417"/>
      <c r="W322" s="417"/>
      <c r="X322" s="417"/>
      <c r="Y322" s="417"/>
    </row>
    <row r="323" spans="22:25" x14ac:dyDescent="0.25">
      <c r="V323" s="417"/>
      <c r="W323" s="417"/>
      <c r="X323" s="417"/>
      <c r="Y323" s="417"/>
    </row>
    <row r="324" spans="22:25" x14ac:dyDescent="0.25">
      <c r="V324" s="417"/>
      <c r="W324" s="417"/>
      <c r="X324" s="417"/>
      <c r="Y324" s="417"/>
    </row>
    <row r="325" spans="22:25" x14ac:dyDescent="0.25">
      <c r="V325" s="417"/>
      <c r="W325" s="417"/>
      <c r="X325" s="417"/>
      <c r="Y325" s="417"/>
    </row>
    <row r="326" spans="22:25" x14ac:dyDescent="0.25">
      <c r="V326" s="417"/>
      <c r="W326" s="417"/>
      <c r="X326" s="417"/>
      <c r="Y326" s="417"/>
    </row>
    <row r="327" spans="22:25" x14ac:dyDescent="0.25">
      <c r="V327" s="417"/>
      <c r="W327" s="417"/>
      <c r="X327" s="417"/>
      <c r="Y327" s="417"/>
    </row>
    <row r="328" spans="22:25" x14ac:dyDescent="0.25">
      <c r="V328" s="417"/>
      <c r="W328" s="417"/>
      <c r="X328" s="417"/>
      <c r="Y328" s="417"/>
    </row>
    <row r="329" spans="22:25" x14ac:dyDescent="0.25">
      <c r="V329" s="417"/>
      <c r="W329" s="417"/>
      <c r="X329" s="417"/>
      <c r="Y329" s="417"/>
    </row>
    <row r="330" spans="22:25" x14ac:dyDescent="0.25">
      <c r="V330" s="417"/>
      <c r="W330" s="417"/>
      <c r="X330" s="417"/>
      <c r="Y330" s="417"/>
    </row>
    <row r="331" spans="22:25" x14ac:dyDescent="0.25">
      <c r="V331" s="417"/>
      <c r="W331" s="417"/>
      <c r="X331" s="417"/>
      <c r="Y331" s="417"/>
    </row>
    <row r="332" spans="22:25" x14ac:dyDescent="0.25">
      <c r="V332" s="417"/>
      <c r="W332" s="417"/>
      <c r="X332" s="417"/>
      <c r="Y332" s="417"/>
    </row>
    <row r="333" spans="22:25" x14ac:dyDescent="0.25">
      <c r="V333" s="417"/>
      <c r="W333" s="417"/>
      <c r="X333" s="417"/>
      <c r="Y333" s="417"/>
    </row>
    <row r="334" spans="22:25" x14ac:dyDescent="0.25">
      <c r="V334" s="417"/>
      <c r="W334" s="417"/>
      <c r="X334" s="417"/>
      <c r="Y334" s="417"/>
    </row>
    <row r="335" spans="22:25" x14ac:dyDescent="0.25">
      <c r="V335" s="417"/>
      <c r="W335" s="417"/>
      <c r="X335" s="417"/>
      <c r="Y335" s="417"/>
    </row>
    <row r="336" spans="22:25" x14ac:dyDescent="0.25">
      <c r="V336" s="417"/>
      <c r="W336" s="417"/>
      <c r="X336" s="417"/>
      <c r="Y336" s="417"/>
    </row>
    <row r="337" spans="22:25" x14ac:dyDescent="0.25">
      <c r="V337" s="417"/>
      <c r="W337" s="417"/>
      <c r="X337" s="417"/>
      <c r="Y337" s="417"/>
    </row>
    <row r="338" spans="22:25" x14ac:dyDescent="0.25">
      <c r="V338" s="417"/>
      <c r="W338" s="417"/>
      <c r="X338" s="417"/>
      <c r="Y338" s="417"/>
    </row>
    <row r="339" spans="22:25" x14ac:dyDescent="0.25">
      <c r="V339" s="417"/>
      <c r="W339" s="417"/>
      <c r="X339" s="417"/>
      <c r="Y339" s="417"/>
    </row>
    <row r="340" spans="22:25" x14ac:dyDescent="0.25">
      <c r="V340" s="417"/>
      <c r="W340" s="417"/>
      <c r="X340" s="417"/>
      <c r="Y340" s="417"/>
    </row>
    <row r="341" spans="22:25" x14ac:dyDescent="0.25">
      <c r="V341" s="417"/>
      <c r="W341" s="417"/>
      <c r="X341" s="417"/>
      <c r="Y341" s="417"/>
    </row>
    <row r="342" spans="22:25" x14ac:dyDescent="0.25">
      <c r="V342" s="417"/>
      <c r="W342" s="417"/>
      <c r="X342" s="417"/>
      <c r="Y342" s="417"/>
    </row>
    <row r="343" spans="22:25" x14ac:dyDescent="0.25">
      <c r="V343" s="417"/>
      <c r="W343" s="417"/>
      <c r="X343" s="417"/>
      <c r="Y343" s="417"/>
    </row>
    <row r="344" spans="22:25" x14ac:dyDescent="0.25">
      <c r="V344" s="417"/>
      <c r="W344" s="417"/>
      <c r="X344" s="417"/>
      <c r="Y344" s="417"/>
    </row>
    <row r="345" spans="22:25" x14ac:dyDescent="0.25">
      <c r="V345" s="417"/>
      <c r="W345" s="417"/>
      <c r="X345" s="417"/>
      <c r="Y345" s="417"/>
    </row>
    <row r="346" spans="22:25" x14ac:dyDescent="0.25">
      <c r="V346" s="417"/>
      <c r="W346" s="417"/>
      <c r="X346" s="417"/>
      <c r="Y346" s="417"/>
    </row>
    <row r="347" spans="22:25" x14ac:dyDescent="0.25">
      <c r="V347" s="417"/>
      <c r="W347" s="417"/>
      <c r="X347" s="417"/>
      <c r="Y347" s="417"/>
    </row>
    <row r="348" spans="22:25" x14ac:dyDescent="0.25">
      <c r="V348" s="417"/>
      <c r="W348" s="417"/>
      <c r="X348" s="417"/>
      <c r="Y348" s="417"/>
    </row>
    <row r="349" spans="22:25" x14ac:dyDescent="0.25">
      <c r="V349" s="417"/>
      <c r="W349" s="417"/>
      <c r="X349" s="417"/>
      <c r="Y349" s="417"/>
    </row>
    <row r="350" spans="22:25" x14ac:dyDescent="0.25">
      <c r="V350" s="417"/>
      <c r="W350" s="417"/>
      <c r="X350" s="417"/>
      <c r="Y350" s="417"/>
    </row>
    <row r="351" spans="22:25" x14ac:dyDescent="0.25">
      <c r="V351" s="417"/>
      <c r="W351" s="417"/>
      <c r="X351" s="417"/>
      <c r="Y351" s="417"/>
    </row>
    <row r="352" spans="22:25" x14ac:dyDescent="0.25">
      <c r="V352" s="417"/>
      <c r="W352" s="417"/>
      <c r="X352" s="417"/>
      <c r="Y352" s="417"/>
    </row>
    <row r="353" spans="22:25" x14ac:dyDescent="0.25">
      <c r="V353" s="417"/>
      <c r="W353" s="417"/>
      <c r="X353" s="417"/>
      <c r="Y353" s="417"/>
    </row>
    <row r="354" spans="22:25" x14ac:dyDescent="0.25">
      <c r="V354" s="417"/>
      <c r="W354" s="417"/>
      <c r="X354" s="417"/>
      <c r="Y354" s="417"/>
    </row>
    <row r="355" spans="22:25" x14ac:dyDescent="0.25">
      <c r="V355" s="417"/>
      <c r="W355" s="417"/>
      <c r="X355" s="417"/>
      <c r="Y355" s="417"/>
    </row>
    <row r="356" spans="22:25" x14ac:dyDescent="0.25">
      <c r="V356" s="417"/>
      <c r="W356" s="417"/>
      <c r="X356" s="417"/>
      <c r="Y356" s="417"/>
    </row>
    <row r="357" spans="22:25" x14ac:dyDescent="0.25">
      <c r="V357" s="417"/>
      <c r="W357" s="417"/>
      <c r="X357" s="417"/>
      <c r="Y357" s="417"/>
    </row>
    <row r="358" spans="22:25" x14ac:dyDescent="0.25">
      <c r="V358" s="417"/>
      <c r="W358" s="417"/>
      <c r="X358" s="417"/>
      <c r="Y358" s="417"/>
    </row>
    <row r="359" spans="22:25" x14ac:dyDescent="0.25">
      <c r="V359" s="417"/>
      <c r="W359" s="417"/>
      <c r="X359" s="417"/>
      <c r="Y359" s="417"/>
    </row>
    <row r="360" spans="22:25" x14ac:dyDescent="0.25">
      <c r="V360" s="417"/>
      <c r="W360" s="417"/>
      <c r="X360" s="417"/>
      <c r="Y360" s="417"/>
    </row>
    <row r="361" spans="22:25" x14ac:dyDescent="0.25">
      <c r="V361" s="417"/>
      <c r="W361" s="417"/>
      <c r="X361" s="417"/>
      <c r="Y361" s="417"/>
    </row>
    <row r="362" spans="22:25" x14ac:dyDescent="0.25">
      <c r="V362" s="417"/>
      <c r="W362" s="417"/>
      <c r="X362" s="417"/>
      <c r="Y362" s="417"/>
    </row>
    <row r="363" spans="22:25" x14ac:dyDescent="0.25">
      <c r="V363" s="417"/>
      <c r="W363" s="417"/>
      <c r="X363" s="417"/>
      <c r="Y363" s="417"/>
    </row>
    <row r="364" spans="22:25" x14ac:dyDescent="0.25">
      <c r="V364" s="417"/>
      <c r="W364" s="417"/>
      <c r="X364" s="417"/>
      <c r="Y364" s="417"/>
    </row>
    <row r="365" spans="22:25" x14ac:dyDescent="0.25">
      <c r="V365" s="417"/>
      <c r="W365" s="417"/>
      <c r="X365" s="417"/>
      <c r="Y365" s="417"/>
    </row>
    <row r="366" spans="22:25" x14ac:dyDescent="0.25">
      <c r="V366" s="417"/>
      <c r="W366" s="417"/>
      <c r="X366" s="417"/>
      <c r="Y366" s="417"/>
    </row>
    <row r="367" spans="22:25" x14ac:dyDescent="0.25">
      <c r="V367" s="417"/>
      <c r="W367" s="417"/>
      <c r="X367" s="417"/>
      <c r="Y367" s="417"/>
    </row>
    <row r="368" spans="22:25" x14ac:dyDescent="0.25">
      <c r="V368" s="417"/>
      <c r="W368" s="417"/>
      <c r="X368" s="417"/>
      <c r="Y368" s="417"/>
    </row>
    <row r="369" spans="22:25" x14ac:dyDescent="0.25">
      <c r="V369" s="417"/>
      <c r="W369" s="417"/>
      <c r="X369" s="417"/>
      <c r="Y369" s="417"/>
    </row>
    <row r="370" spans="22:25" x14ac:dyDescent="0.25">
      <c r="V370" s="417"/>
      <c r="W370" s="417"/>
      <c r="X370" s="417"/>
      <c r="Y370" s="417"/>
    </row>
    <row r="371" spans="22:25" x14ac:dyDescent="0.25">
      <c r="V371" s="417"/>
      <c r="W371" s="417"/>
      <c r="X371" s="417"/>
      <c r="Y371" s="417"/>
    </row>
    <row r="372" spans="22:25" x14ac:dyDescent="0.25">
      <c r="V372" s="417"/>
      <c r="W372" s="417"/>
      <c r="X372" s="417"/>
      <c r="Y372" s="417"/>
    </row>
    <row r="373" spans="22:25" x14ac:dyDescent="0.25">
      <c r="V373" s="417"/>
      <c r="W373" s="417"/>
      <c r="X373" s="417"/>
      <c r="Y373" s="417"/>
    </row>
    <row r="374" spans="22:25" x14ac:dyDescent="0.25">
      <c r="V374" s="417"/>
      <c r="W374" s="417"/>
      <c r="X374" s="417"/>
      <c r="Y374" s="417"/>
    </row>
    <row r="375" spans="22:25" x14ac:dyDescent="0.25">
      <c r="V375" s="417"/>
      <c r="W375" s="417"/>
      <c r="X375" s="417"/>
      <c r="Y375" s="417"/>
    </row>
    <row r="376" spans="22:25" x14ac:dyDescent="0.25">
      <c r="V376" s="417"/>
      <c r="W376" s="417"/>
      <c r="X376" s="417"/>
      <c r="Y376" s="417"/>
    </row>
    <row r="377" spans="22:25" x14ac:dyDescent="0.25">
      <c r="V377" s="417"/>
      <c r="W377" s="417"/>
      <c r="X377" s="417"/>
      <c r="Y377" s="417"/>
    </row>
    <row r="378" spans="22:25" x14ac:dyDescent="0.25">
      <c r="V378" s="417"/>
      <c r="W378" s="417"/>
      <c r="X378" s="417"/>
      <c r="Y378" s="417"/>
    </row>
    <row r="379" spans="22:25" x14ac:dyDescent="0.25">
      <c r="V379" s="417"/>
      <c r="W379" s="417"/>
      <c r="X379" s="417"/>
      <c r="Y379" s="417"/>
    </row>
    <row r="380" spans="22:25" x14ac:dyDescent="0.25">
      <c r="V380" s="417"/>
      <c r="W380" s="417"/>
      <c r="X380" s="417"/>
      <c r="Y380" s="417"/>
    </row>
    <row r="381" spans="22:25" x14ac:dyDescent="0.25">
      <c r="V381" s="417"/>
      <c r="W381" s="417"/>
      <c r="X381" s="417"/>
      <c r="Y381" s="417"/>
    </row>
    <row r="382" spans="22:25" x14ac:dyDescent="0.25">
      <c r="V382" s="417"/>
      <c r="W382" s="417"/>
      <c r="X382" s="417"/>
      <c r="Y382" s="417"/>
    </row>
    <row r="383" spans="22:25" x14ac:dyDescent="0.25">
      <c r="V383" s="417"/>
      <c r="W383" s="417"/>
      <c r="X383" s="417"/>
      <c r="Y383" s="417"/>
    </row>
    <row r="384" spans="22:25" x14ac:dyDescent="0.25">
      <c r="V384" s="417"/>
      <c r="W384" s="417"/>
      <c r="X384" s="417"/>
      <c r="Y384" s="417"/>
    </row>
    <row r="385" spans="22:25" x14ac:dyDescent="0.25">
      <c r="V385" s="417"/>
      <c r="W385" s="417"/>
      <c r="X385" s="417"/>
      <c r="Y385" s="417"/>
    </row>
    <row r="386" spans="22:25" x14ac:dyDescent="0.25">
      <c r="V386" s="417"/>
      <c r="W386" s="417"/>
      <c r="X386" s="417"/>
      <c r="Y386" s="417"/>
    </row>
    <row r="387" spans="22:25" x14ac:dyDescent="0.25">
      <c r="V387" s="417"/>
      <c r="W387" s="417"/>
      <c r="X387" s="417"/>
      <c r="Y387" s="417"/>
    </row>
    <row r="388" spans="22:25" x14ac:dyDescent="0.25">
      <c r="V388" s="417"/>
      <c r="W388" s="417"/>
      <c r="X388" s="417"/>
      <c r="Y388" s="417"/>
    </row>
    <row r="389" spans="22:25" x14ac:dyDescent="0.25">
      <c r="V389" s="417"/>
      <c r="W389" s="417"/>
      <c r="X389" s="417"/>
      <c r="Y389" s="417"/>
    </row>
    <row r="390" spans="22:25" x14ac:dyDescent="0.25">
      <c r="V390" s="417"/>
      <c r="W390" s="417"/>
      <c r="X390" s="417"/>
      <c r="Y390" s="417"/>
    </row>
    <row r="391" spans="22:25" x14ac:dyDescent="0.25">
      <c r="V391" s="417"/>
      <c r="W391" s="417"/>
      <c r="X391" s="417"/>
      <c r="Y391" s="417"/>
    </row>
    <row r="392" spans="22:25" x14ac:dyDescent="0.25">
      <c r="V392" s="417"/>
      <c r="W392" s="417"/>
      <c r="X392" s="417"/>
      <c r="Y392" s="417"/>
    </row>
    <row r="393" spans="22:25" x14ac:dyDescent="0.25">
      <c r="V393" s="417"/>
      <c r="W393" s="417"/>
      <c r="X393" s="417"/>
      <c r="Y393" s="417"/>
    </row>
    <row r="394" spans="22:25" x14ac:dyDescent="0.25">
      <c r="V394" s="417"/>
      <c r="W394" s="417"/>
      <c r="X394" s="417"/>
      <c r="Y394" s="417"/>
    </row>
    <row r="395" spans="22:25" x14ac:dyDescent="0.25">
      <c r="V395" s="417"/>
      <c r="W395" s="417"/>
      <c r="X395" s="417"/>
      <c r="Y395" s="417"/>
    </row>
    <row r="396" spans="22:25" x14ac:dyDescent="0.25">
      <c r="V396" s="418"/>
      <c r="W396" s="418"/>
      <c r="X396" s="418"/>
      <c r="Y396" s="418"/>
    </row>
  </sheetData>
  <autoFilter ref="A3:Y141" xr:uid="{866F77F8-201F-4E79-B746-80BE81FAA293}"/>
  <mergeCells count="245">
    <mergeCell ref="J67:J71"/>
    <mergeCell ref="G56:G57"/>
    <mergeCell ref="G58:G59"/>
    <mergeCell ref="G100:G103"/>
    <mergeCell ref="Y113:Y114"/>
    <mergeCell ref="B126:B130"/>
    <mergeCell ref="B137:B140"/>
    <mergeCell ref="P5:P6"/>
    <mergeCell ref="Q5:Q6"/>
    <mergeCell ref="E9:E10"/>
    <mergeCell ref="F9:F10"/>
    <mergeCell ref="G9:G10"/>
    <mergeCell ref="H9:H10"/>
    <mergeCell ref="V5:V6"/>
    <mergeCell ref="R5:R6"/>
    <mergeCell ref="A2:Y2"/>
    <mergeCell ref="A1:Y1"/>
    <mergeCell ref="E5:E6"/>
    <mergeCell ref="F5:F6"/>
    <mergeCell ref="G5:G6"/>
    <mergeCell ref="H5:H6"/>
    <mergeCell ref="J5:J6"/>
    <mergeCell ref="I5:I6"/>
    <mergeCell ref="K5:K6"/>
    <mergeCell ref="L5:L6"/>
    <mergeCell ref="M5:M6"/>
    <mergeCell ref="N5:N6"/>
    <mergeCell ref="O5:O6"/>
    <mergeCell ref="D5:D6"/>
    <mergeCell ref="B4:B10"/>
    <mergeCell ref="C4:C10"/>
    <mergeCell ref="A4:A10"/>
    <mergeCell ref="D9:D10"/>
    <mergeCell ref="Y5:Y6"/>
    <mergeCell ref="V85:V89"/>
    <mergeCell ref="Y13:Y15"/>
    <mergeCell ref="I9:I10"/>
    <mergeCell ref="J9:J10"/>
    <mergeCell ref="K9:K10"/>
    <mergeCell ref="L9:L10"/>
    <mergeCell ref="M9:M10"/>
    <mergeCell ref="N9:N10"/>
    <mergeCell ref="O9:O10"/>
    <mergeCell ref="P9:P10"/>
    <mergeCell ref="Q9:Q10"/>
    <mergeCell ref="R9:R10"/>
    <mergeCell ref="S9:S10"/>
    <mergeCell ref="I54:I55"/>
    <mergeCell ref="J54:J55"/>
    <mergeCell ref="K54:K55"/>
    <mergeCell ref="L54:L55"/>
    <mergeCell ref="M54:M55"/>
    <mergeCell ref="N54:N55"/>
    <mergeCell ref="S5:S6"/>
    <mergeCell ref="T5:T6"/>
    <mergeCell ref="U5:U6"/>
    <mergeCell ref="W80:W81"/>
    <mergeCell ref="X80:X81"/>
    <mergeCell ref="Y80:Y81"/>
    <mergeCell ref="W54:W55"/>
    <mergeCell ref="X54:X55"/>
    <mergeCell ref="Y54:Y55"/>
    <mergeCell ref="T9:T10"/>
    <mergeCell ref="U9:U10"/>
    <mergeCell ref="V9:V10"/>
    <mergeCell ref="Y9:Y10"/>
    <mergeCell ref="C79:C82"/>
    <mergeCell ref="F32:F35"/>
    <mergeCell ref="L80:L81"/>
    <mergeCell ref="C100:C106"/>
    <mergeCell ref="E100:E103"/>
    <mergeCell ref="H80:H81"/>
    <mergeCell ref="I80:I81"/>
    <mergeCell ref="J80:J81"/>
    <mergeCell ref="K80:K81"/>
    <mergeCell ref="C85:C89"/>
    <mergeCell ref="H100:H103"/>
    <mergeCell ref="J100:J103"/>
    <mergeCell ref="I100:I103"/>
    <mergeCell ref="C90:C92"/>
    <mergeCell ref="C93:C97"/>
    <mergeCell ref="I13:I15"/>
    <mergeCell ref="J13:J15"/>
    <mergeCell ref="K13:K15"/>
    <mergeCell ref="L13:L15"/>
    <mergeCell ref="M13:M15"/>
    <mergeCell ref="N13:N15"/>
    <mergeCell ref="O13:O15"/>
    <mergeCell ref="J40:J41"/>
    <mergeCell ref="K40:K41"/>
    <mergeCell ref="L26:L27"/>
    <mergeCell ref="M26:M27"/>
    <mergeCell ref="N26:N27"/>
    <mergeCell ref="L40:L41"/>
    <mergeCell ref="T43:T44"/>
    <mergeCell ref="U43:U44"/>
    <mergeCell ref="V43:V44"/>
    <mergeCell ref="P13:P15"/>
    <mergeCell ref="Q13:Q15"/>
    <mergeCell ref="R13:R15"/>
    <mergeCell ref="Y43:Y44"/>
    <mergeCell ref="S13:S15"/>
    <mergeCell ref="T13:T15"/>
    <mergeCell ref="U13:U15"/>
    <mergeCell ref="V13:V15"/>
    <mergeCell ref="P43:P44"/>
    <mergeCell ref="Q43:Q44"/>
    <mergeCell ref="C19:C25"/>
    <mergeCell ref="E19:E20"/>
    <mergeCell ref="F19:F20"/>
    <mergeCell ref="G19:G20"/>
    <mergeCell ref="H19:H20"/>
    <mergeCell ref="F21:F23"/>
    <mergeCell ref="G21:G23"/>
    <mergeCell ref="E22:E23"/>
    <mergeCell ref="C26:C30"/>
    <mergeCell ref="H26:H27"/>
    <mergeCell ref="K26:K27"/>
    <mergeCell ref="I26:I27"/>
    <mergeCell ref="J26:J27"/>
    <mergeCell ref="H40:H41"/>
    <mergeCell ref="I40:I41"/>
    <mergeCell ref="K100:K102"/>
    <mergeCell ref="L100:L102"/>
    <mergeCell ref="M100:M102"/>
    <mergeCell ref="N100:N102"/>
    <mergeCell ref="O100:O102"/>
    <mergeCell ref="G67:G71"/>
    <mergeCell ref="I67:I71"/>
    <mergeCell ref="U85:U89"/>
    <mergeCell ref="T85:T89"/>
    <mergeCell ref="Y100:Y103"/>
    <mergeCell ref="M80:M81"/>
    <mergeCell ref="N80:N81"/>
    <mergeCell ref="O80:O81"/>
    <mergeCell ref="P80:P81"/>
    <mergeCell ref="G80:G81"/>
    <mergeCell ref="T93:T95"/>
    <mergeCell ref="U93:U95"/>
    <mergeCell ref="V93:V95"/>
    <mergeCell ref="S93:S95"/>
    <mergeCell ref="Q93:Q94"/>
    <mergeCell ref="R93:R94"/>
    <mergeCell ref="Q40:Q41"/>
    <mergeCell ref="R40:R41"/>
    <mergeCell ref="S40:S41"/>
    <mergeCell ref="N40:N41"/>
    <mergeCell ref="O40:O41"/>
    <mergeCell ref="S85:S89"/>
    <mergeCell ref="R43:R44"/>
    <mergeCell ref="S43:S44"/>
    <mergeCell ref="N43:N44"/>
    <mergeCell ref="O43:O44"/>
    <mergeCell ref="O54:O55"/>
    <mergeCell ref="P54:P55"/>
    <mergeCell ref="F42:F44"/>
    <mergeCell ref="E43:E44"/>
    <mergeCell ref="H43:H44"/>
    <mergeCell ref="E54:E55"/>
    <mergeCell ref="E40:E41"/>
    <mergeCell ref="F39:F41"/>
    <mergeCell ref="E80:E81"/>
    <mergeCell ref="Q85:Q89"/>
    <mergeCell ref="F80:F81"/>
    <mergeCell ref="I43:I44"/>
    <mergeCell ref="J43:J44"/>
    <mergeCell ref="K43:K44"/>
    <mergeCell ref="L43:L44"/>
    <mergeCell ref="M43:M44"/>
    <mergeCell ref="K110:K112"/>
    <mergeCell ref="L110:L112"/>
    <mergeCell ref="M110:M112"/>
    <mergeCell ref="N110:N112"/>
    <mergeCell ref="O110:O112"/>
    <mergeCell ref="C110:C114"/>
    <mergeCell ref="E113:E114"/>
    <mergeCell ref="F113:F114"/>
    <mergeCell ref="G113:G114"/>
    <mergeCell ref="H113:H114"/>
    <mergeCell ref="I113:I114"/>
    <mergeCell ref="J113:J114"/>
    <mergeCell ref="E110:E112"/>
    <mergeCell ref="F110:F112"/>
    <mergeCell ref="G110:G112"/>
    <mergeCell ref="H110:H112"/>
    <mergeCell ref="I110:I112"/>
    <mergeCell ref="J110:J112"/>
    <mergeCell ref="F118:F119"/>
    <mergeCell ref="G118:G119"/>
    <mergeCell ref="K113:K114"/>
    <mergeCell ref="L113:L114"/>
    <mergeCell ref="M113:M114"/>
    <mergeCell ref="N113:N114"/>
    <mergeCell ref="Y137:Y138"/>
    <mergeCell ref="Q137:Q138"/>
    <mergeCell ref="S137:S138"/>
    <mergeCell ref="T137:T138"/>
    <mergeCell ref="U137:U138"/>
    <mergeCell ref="V137:V138"/>
    <mergeCell ref="A19:A141"/>
    <mergeCell ref="B11:B17"/>
    <mergeCell ref="B19:B98"/>
    <mergeCell ref="D80:D81"/>
    <mergeCell ref="B99:B108"/>
    <mergeCell ref="D100:D103"/>
    <mergeCell ref="B109:B114"/>
    <mergeCell ref="D110:D112"/>
    <mergeCell ref="D113:D114"/>
    <mergeCell ref="C48:C49"/>
    <mergeCell ref="D54:D55"/>
    <mergeCell ref="C137:C140"/>
    <mergeCell ref="D22:D23"/>
    <mergeCell ref="D40:D41"/>
    <mergeCell ref="D43:D44"/>
    <mergeCell ref="C31:C46"/>
    <mergeCell ref="C126:C130"/>
    <mergeCell ref="C124:C125"/>
    <mergeCell ref="C50:C72"/>
    <mergeCell ref="C118:C122"/>
    <mergeCell ref="D67:D71"/>
    <mergeCell ref="C73:C78"/>
    <mergeCell ref="C11:C12"/>
    <mergeCell ref="C13:C15"/>
    <mergeCell ref="H13:H15"/>
    <mergeCell ref="H54:H55"/>
    <mergeCell ref="F54:F55"/>
    <mergeCell ref="G54:G55"/>
    <mergeCell ref="H70:H71"/>
    <mergeCell ref="B116:B123"/>
    <mergeCell ref="B124:B125"/>
    <mergeCell ref="D19:D20"/>
    <mergeCell ref="G13:G15"/>
    <mergeCell ref="F13:F15"/>
    <mergeCell ref="E13:E15"/>
    <mergeCell ref="E67:E71"/>
    <mergeCell ref="O26:O27"/>
    <mergeCell ref="M40:M41"/>
    <mergeCell ref="T40:T41"/>
    <mergeCell ref="U40:U41"/>
    <mergeCell ref="V40:V41"/>
    <mergeCell ref="Y40:Y41"/>
    <mergeCell ref="P40:P41"/>
    <mergeCell ref="F67:F71"/>
    <mergeCell ref="O113:O114"/>
    <mergeCell ref="P113:P114"/>
  </mergeCells>
  <phoneticPr fontId="4" type="noConversion"/>
  <dataValidations count="1">
    <dataValidation type="list" allowBlank="1" showInputMessage="1" showErrorMessage="1" sqref="G4:G5 G7:G9 G11:G12 G80 G16:G17 G67 G61 G118" xr:uid="{DC6D85DC-CA1A-434A-978A-7EF7BBBF2F2D}">
      <formula1>#REF!</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GARCIA</dc:creator>
  <cp:lastModifiedBy>Claudia Garcia</cp:lastModifiedBy>
  <cp:lastPrinted>2024-02-06T20:45:40Z</cp:lastPrinted>
  <dcterms:created xsi:type="dcterms:W3CDTF">2020-01-09T18:53:42Z</dcterms:created>
  <dcterms:modified xsi:type="dcterms:W3CDTF">2026-01-30T23:01:17Z</dcterms:modified>
</cp:coreProperties>
</file>